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930" windowHeight="4200" activeTab="3"/>
  </bookViews>
  <sheets>
    <sheet name="tab 1-2-3-4-5" sheetId="1" r:id="rId1"/>
    <sheet name="tab 6-7-8" sheetId="2" r:id="rId2"/>
    <sheet name="tab 9" sheetId="3" r:id="rId3"/>
    <sheet name="Grafici" sheetId="4" r:id="rId4"/>
  </sheets>
  <definedNames>
    <definedName name="_Toc164153869" localSheetId="0">'tab 1-2-3-4-5'!#REF!</definedName>
    <definedName name="_Toc164153871" localSheetId="0">'tab 1-2-3-4-5'!#REF!</definedName>
    <definedName name="_Toc164153872" localSheetId="0">'tab 1-2-3-4-5'!#REF!</definedName>
    <definedName name="_Toc164153873" localSheetId="0">'tab 1-2-3-4-5'!#REF!</definedName>
    <definedName name="_Toc164153874" localSheetId="0">'tab 1-2-3-4-5'!#REF!</definedName>
    <definedName name="_Toc164153989" localSheetId="3">'Grafici'!$A$1</definedName>
    <definedName name="_Toc164153990" localSheetId="3">'Grafici'!$A$19</definedName>
    <definedName name="_Toc164153991" localSheetId="3">'Grafici'!$A$40</definedName>
    <definedName name="_Toc164153992" localSheetId="3">'Grafici'!$A$58</definedName>
    <definedName name="_Toc164153993" localSheetId="3">'Grafici'!$A$76</definedName>
    <definedName name="_xlnm.Print_Area" localSheetId="0">'tab 1-2-3-4-5'!$A$1:$O$78</definedName>
  </definedNames>
  <calcPr fullCalcOnLoad="1"/>
</workbook>
</file>

<file path=xl/sharedStrings.xml><?xml version="1.0" encoding="utf-8"?>
<sst xmlns="http://schemas.openxmlformats.org/spreadsheetml/2006/main" count="127" uniqueCount="54">
  <si>
    <t>TOTALE</t>
  </si>
  <si>
    <t>2005/2006</t>
  </si>
  <si>
    <t>2004/2005</t>
  </si>
  <si>
    <t>Totale</t>
  </si>
  <si>
    <t>Femmine</t>
  </si>
  <si>
    <t>Maschi</t>
  </si>
  <si>
    <t>Variazioni percentuali</t>
  </si>
  <si>
    <t>Variazioni assolute</t>
  </si>
  <si>
    <t>Persone in cerca di occupazione</t>
  </si>
  <si>
    <t>Occupati</t>
  </si>
  <si>
    <t>Forze di lavoro</t>
  </si>
  <si>
    <t>Popolazione</t>
  </si>
  <si>
    <r>
      <t xml:space="preserve">Tabella 1 - Popolazione in età lavorativa (15-64 anni) nella provincia di Ravenna, 2004-2006, per condizione e sesso  </t>
    </r>
    <r>
      <rPr>
        <b/>
        <sz val="10"/>
        <color indexed="8"/>
        <rFont val="Times New Roman"/>
        <family val="1"/>
      </rPr>
      <t>(valori in migliaia di unità)</t>
    </r>
  </si>
  <si>
    <r>
      <t xml:space="preserve">Tabella 2 - Popolazione in età lavorativa (15-64 anni) nella provincia di Ravenna, 2004-2006, per condizione e sesso  </t>
    </r>
    <r>
      <rPr>
        <b/>
        <sz val="10"/>
        <color indexed="8"/>
        <rFont val="Times New Roman"/>
        <family val="1"/>
      </rPr>
      <t>(variazioni assolute in migliaia di unità e variazioni percentuali)</t>
    </r>
  </si>
  <si>
    <t>Ravenna</t>
  </si>
  <si>
    <t>Emilia Romagna</t>
  </si>
  <si>
    <t>Italia</t>
  </si>
  <si>
    <t>Occupati (in migliaia)</t>
  </si>
  <si>
    <t>Occupati (%)</t>
  </si>
  <si>
    <t>Agricoltura</t>
  </si>
  <si>
    <t>Industria</t>
  </si>
  <si>
    <t>Servizi</t>
  </si>
  <si>
    <t>Tabella 3 – Occupati per attività economica Provincia di Ravenna, Regione Emilia-Romagna, Italia. Anno 2006 (valori in migliaia di unità e composizione percentuale)</t>
  </si>
  <si>
    <t>Valori assoluti</t>
  </si>
  <si>
    <t>Dipendenti</t>
  </si>
  <si>
    <t>Indipendenti</t>
  </si>
  <si>
    <t xml:space="preserve">      Industria in senso stretto</t>
  </si>
  <si>
    <t xml:space="preserve">      Costruzioni</t>
  </si>
  <si>
    <t xml:space="preserve">Tabella 4 – Occupati per posizione professionale, settore di attivita economica ed anno. Anni 2004-2006. 
(valori in migliaia di unità, variazioni percentuali e composizione percentuale)
</t>
  </si>
  <si>
    <t>Tasso di attività</t>
  </si>
  <si>
    <t>Tasso di occupazione</t>
  </si>
  <si>
    <t>Tasso di disoccupazione</t>
  </si>
  <si>
    <t>Tabella 5- Indicatori del mercato del lavoro per sesso, nella provincia di Ravenna, anni 2004-2006 (valori percentuali)</t>
  </si>
  <si>
    <t>Tabella 6 – Tassi di occupazione per sesso, provincia di Ravenna, Emilia-Romagna, Italia, anni 2004-2006 (valori percentuali)</t>
  </si>
  <si>
    <t>RER</t>
  </si>
  <si>
    <t>Provincia Ravenna</t>
  </si>
  <si>
    <t>Differenziale Ra-Italia</t>
  </si>
  <si>
    <t>Regione Emilia Romagna</t>
  </si>
  <si>
    <t>Differenziale Ra-Regione Emilia Romagna</t>
  </si>
  <si>
    <t>Media 2004-2006</t>
  </si>
  <si>
    <t>Tabella 7– Tassi di disoccupazione per sesso, provincia di Ravenna, Emilia-Romagna, Italia, anni 2004-2006 (valori percentuali)</t>
  </si>
  <si>
    <t>Tabella 8– Tassi di attività per sesso, provincia di Ravenna, Emilia-Romagna, Italia, anni 2004-2006 (valori percentuali)</t>
  </si>
  <si>
    <t>Tabella 9– Tassi di occupazione, disoccupazione, attività per sesso. Anni 2004/2006. Variazioni in punti percentuali.</t>
  </si>
  <si>
    <t>Tassi di occupazione</t>
  </si>
  <si>
    <t>Tassi di disoccupazione</t>
  </si>
  <si>
    <t>Tassi di attività</t>
  </si>
  <si>
    <t>2004/2006</t>
  </si>
  <si>
    <t>Grafico 1 – Occupati per settore economico. Provincia di Ravenna. Anno 2006.</t>
  </si>
  <si>
    <t>Grafico 2 – Occupati suddivisi per settori economici e posizione professionale. Provincia di Ravenna. Anni 2004-2006.</t>
  </si>
  <si>
    <t>Grafico 3– Occupati dipendenti suddivisi per settori economici. Provincia di Ravenna. Anni 2004-2006.</t>
  </si>
  <si>
    <t>Grafico 4 -  Occupati indipendenti suddivisi per settori economici. Provincia di Ravenna. Anni 2004-2006.</t>
  </si>
  <si>
    <t>Grafico 5– Occupati suddivisi per sesso. Provincia di Ravenna. Anni 2004-2006.</t>
  </si>
  <si>
    <t>2004/ 2006</t>
  </si>
  <si>
    <t>2005/ 2006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</si>
</sst>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#,##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0.000%"/>
  </numFmts>
  <fonts count="15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.25"/>
      <name val="Arial"/>
      <family val="0"/>
    </font>
    <font>
      <b/>
      <sz val="8.25"/>
      <name val="Arial"/>
      <family val="2"/>
    </font>
    <font>
      <b/>
      <sz val="8.5"/>
      <name val="Arial"/>
      <family val="2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0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3" fontId="2" fillId="0" borderId="1" xfId="0" applyNumberFormat="1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Continuous" vertical="center" wrapText="1"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Continuous" vertical="center" wrapText="1"/>
    </xf>
    <xf numFmtId="3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2" fillId="0" borderId="7" xfId="0" applyNumberFormat="1" applyFont="1" applyBorder="1" applyAlignment="1">
      <alignment horizontal="centerContinuous" vertical="center" wrapText="1"/>
    </xf>
    <xf numFmtId="3" fontId="2" fillId="0" borderId="8" xfId="0" applyNumberFormat="1" applyFont="1" applyBorder="1" applyAlignment="1">
      <alignment horizontal="centerContinuous" vertical="center" wrapText="1"/>
    </xf>
    <xf numFmtId="0" fontId="3" fillId="0" borderId="7" xfId="0" applyFont="1" applyBorder="1" applyAlignment="1">
      <alignment/>
    </xf>
    <xf numFmtId="4" fontId="3" fillId="0" borderId="7" xfId="0" applyNumberFormat="1" applyFon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2" fontId="1" fillId="0" borderId="1" xfId="17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17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3" fontId="1" fillId="0" borderId="1" xfId="17" applyFont="1" applyFill="1" applyBorder="1" applyAlignment="1">
      <alignment/>
    </xf>
    <xf numFmtId="43" fontId="1" fillId="0" borderId="1" xfId="17" applyFont="1" applyFill="1" applyBorder="1" applyAlignment="1">
      <alignment horizontal="right"/>
    </xf>
    <xf numFmtId="2" fontId="1" fillId="0" borderId="1" xfId="0" applyNumberFormat="1" applyFont="1" applyBorder="1" applyAlignment="1" quotePrefix="1">
      <alignment/>
    </xf>
    <xf numFmtId="0" fontId="7" fillId="0" borderId="1" xfId="0" applyFont="1" applyBorder="1" applyAlignment="1">
      <alignment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12" xfId="0" applyNumberFormat="1" applyFont="1" applyBorder="1" applyAlignment="1" quotePrefix="1">
      <alignment horizontal="center" vertical="center" wrapText="1"/>
    </xf>
    <xf numFmtId="10" fontId="7" fillId="0" borderId="17" xfId="0" applyNumberFormat="1" applyFont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3" fontId="1" fillId="0" borderId="2" xfId="17" applyFont="1" applyFill="1" applyBorder="1" applyAlignment="1">
      <alignment horizontal="center"/>
    </xf>
    <xf numFmtId="43" fontId="1" fillId="0" borderId="22" xfId="17" applyFont="1" applyFill="1" applyBorder="1" applyAlignment="1">
      <alignment horizontal="center"/>
    </xf>
    <xf numFmtId="43" fontId="1" fillId="0" borderId="23" xfId="17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675"/>
          <c:w val="0.807"/>
          <c:h val="0.99325"/>
        </c:manualLayout>
      </c:layout>
      <c:barChart>
        <c:barDir val="col"/>
        <c:grouping val="stacked"/>
        <c:varyColors val="0"/>
        <c:ser>
          <c:idx val="0"/>
          <c:order val="0"/>
          <c:tx>
            <c:v>Agricoltura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Dipendenti
Occupati 2004</c:v>
              </c:pt>
              <c:pt idx="1">
                <c:v>Indipendenti</c:v>
              </c:pt>
              <c:pt idx="2">
                <c:v>Dipendenti
Occupati 2005</c:v>
              </c:pt>
              <c:pt idx="3">
                <c:v>Indipendenti</c:v>
              </c:pt>
              <c:pt idx="4">
                <c:v>Dipendenti
Occupati 2006</c:v>
              </c:pt>
              <c:pt idx="5">
                <c:v>Indipendenti</c:v>
              </c:pt>
            </c:strLit>
          </c:cat>
          <c:val>
            <c:numLit>
              <c:ptCount val="6"/>
              <c:pt idx="0">
                <c:v>3</c:v>
              </c:pt>
              <c:pt idx="1">
                <c:v>14</c:v>
              </c:pt>
              <c:pt idx="2">
                <c:v>5</c:v>
              </c:pt>
              <c:pt idx="3">
                <c:v>10</c:v>
              </c:pt>
              <c:pt idx="4">
                <c:v>4</c:v>
              </c:pt>
              <c:pt idx="5">
                <c:v>8</c:v>
              </c:pt>
            </c:numLit>
          </c:val>
        </c:ser>
        <c:ser>
          <c:idx val="1"/>
          <c:order val="1"/>
          <c:tx>
            <c:v>Industria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Dipendenti
Occupati 2004</c:v>
              </c:pt>
              <c:pt idx="1">
                <c:v>Indipendenti</c:v>
              </c:pt>
              <c:pt idx="2">
                <c:v>Dipendenti
Occupati 2005</c:v>
              </c:pt>
              <c:pt idx="3">
                <c:v>Indipendenti</c:v>
              </c:pt>
              <c:pt idx="4">
                <c:v>Dipendenti
Occupati 2006</c:v>
              </c:pt>
              <c:pt idx="5">
                <c:v>Indipendenti</c:v>
              </c:pt>
            </c:strLit>
          </c:cat>
          <c:val>
            <c:numLit>
              <c:ptCount val="6"/>
              <c:pt idx="0">
                <c:v>38</c:v>
              </c:pt>
              <c:pt idx="1">
                <c:v>13</c:v>
              </c:pt>
              <c:pt idx="2">
                <c:v>38</c:v>
              </c:pt>
              <c:pt idx="3">
                <c:v>11</c:v>
              </c:pt>
              <c:pt idx="4">
                <c:v>37</c:v>
              </c:pt>
              <c:pt idx="5">
                <c:v>12</c:v>
              </c:pt>
            </c:numLit>
          </c:val>
        </c:ser>
        <c:ser>
          <c:idx val="2"/>
          <c:order val="2"/>
          <c:tx>
            <c:v>Servizi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Dipendenti
Occupati 2004</c:v>
              </c:pt>
              <c:pt idx="1">
                <c:v>Indipendenti</c:v>
              </c:pt>
              <c:pt idx="2">
                <c:v>Dipendenti
Occupati 2005</c:v>
              </c:pt>
              <c:pt idx="3">
                <c:v>Indipendenti</c:v>
              </c:pt>
              <c:pt idx="4">
                <c:v>Dipendenti
Occupati 2006</c:v>
              </c:pt>
              <c:pt idx="5">
                <c:v>Indipendenti</c:v>
              </c:pt>
            </c:strLit>
          </c:cat>
          <c:val>
            <c:numLit>
              <c:ptCount val="6"/>
              <c:pt idx="0">
                <c:v>64</c:v>
              </c:pt>
              <c:pt idx="1">
                <c:v>24</c:v>
              </c:pt>
              <c:pt idx="2">
                <c:v>74</c:v>
              </c:pt>
              <c:pt idx="3">
                <c:v>27</c:v>
              </c:pt>
              <c:pt idx="4">
                <c:v>82</c:v>
              </c:pt>
              <c:pt idx="5">
                <c:v>27</c:v>
              </c:pt>
            </c:numLit>
          </c:val>
        </c:ser>
        <c:overlap val="100"/>
        <c:axId val="21001075"/>
        <c:axId val="54791948"/>
      </c:barChart>
      <c:catAx>
        <c:axId val="2100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 val="autoZero"/>
        <c:auto val="1"/>
        <c:lblOffset val="100"/>
        <c:noMultiLvlLbl val="0"/>
      </c:catAx>
      <c:valAx>
        <c:axId val="54791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01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3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2075"/>
          <c:w val="0.7"/>
          <c:h val="0.6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Agricoltura</c:v>
              </c:pt>
              <c:pt idx="1">
                <c:v>Industria</c:v>
              </c:pt>
              <c:pt idx="2">
                <c:v>Servizi</c:v>
              </c:pt>
            </c:strLit>
          </c:cat>
          <c:val>
            <c:numLit>
              <c:ptCount val="3"/>
              <c:pt idx="0">
                <c:v>7.072019657296769</c:v>
              </c:pt>
              <c:pt idx="1">
                <c:v>28.832670805252185</c:v>
              </c:pt>
              <c:pt idx="2">
                <c:v>64.09530953745106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Occupati alle dipendenze per attività economica. Anno 2004-2006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Agricoltura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3.43</c:v>
              </c:pt>
              <c:pt idx="1">
                <c:v>4.51</c:v>
              </c:pt>
              <c:pt idx="2">
                <c:v>3.84</c:v>
              </c:pt>
            </c:numLit>
          </c:val>
          <c:smooth val="0"/>
        </c:ser>
        <c:ser>
          <c:idx val="1"/>
          <c:order val="1"/>
          <c:tx>
            <c:v>Industria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38.13</c:v>
              </c:pt>
              <c:pt idx="1">
                <c:v>38.23</c:v>
              </c:pt>
              <c:pt idx="2">
                <c:v>37.2</c:v>
              </c:pt>
            </c:numLit>
          </c:val>
          <c:smooth val="0"/>
        </c:ser>
        <c:ser>
          <c:idx val="2"/>
          <c:order val="2"/>
          <c:tx>
            <c:v>Servizi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64.34</c:v>
              </c:pt>
              <c:pt idx="1">
                <c:v>73.6</c:v>
              </c:pt>
              <c:pt idx="2">
                <c:v>81.79</c:v>
              </c:pt>
            </c:numLit>
          </c:val>
          <c:smooth val="0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Occupati indipendenti per attività economica. Anno 2004-2006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Agricoltura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13.68</c:v>
              </c:pt>
              <c:pt idx="1">
                <c:v>9.79</c:v>
              </c:pt>
              <c:pt idx="2">
                <c:v>8.14</c:v>
              </c:pt>
            </c:numLit>
          </c:val>
          <c:smooth val="0"/>
        </c:ser>
        <c:ser>
          <c:idx val="1"/>
          <c:order val="1"/>
          <c:tx>
            <c:v>Industria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12.82</c:v>
              </c:pt>
              <c:pt idx="1">
                <c:v>10.98</c:v>
              </c:pt>
              <c:pt idx="2">
                <c:v>11.62</c:v>
              </c:pt>
            </c:numLit>
          </c:val>
          <c:smooth val="0"/>
        </c:ser>
        <c:ser>
          <c:idx val="2"/>
          <c:order val="2"/>
          <c:tx>
            <c:v>Servizi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24.22</c:v>
              </c:pt>
              <c:pt idx="1">
                <c:v>26.6</c:v>
              </c:pt>
              <c:pt idx="2">
                <c:v>26.73</c:v>
              </c:pt>
            </c:numLit>
          </c:val>
          <c:smooth val="0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56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Maschi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130</c:v>
              </c:pt>
              <c:pt idx="1">
                <c:v>135</c:v>
              </c:pt>
              <c:pt idx="2">
                <c:v>135</c:v>
              </c:pt>
            </c:numLit>
          </c:val>
        </c:ser>
        <c:ser>
          <c:idx val="1"/>
          <c:order val="1"/>
          <c:tx>
            <c:v>Femmine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3"/>
              <c:pt idx="0">
                <c:v>2004</c:v>
              </c:pt>
              <c:pt idx="1">
                <c:v>2005</c:v>
              </c:pt>
              <c:pt idx="2">
                <c:v>2006</c:v>
              </c:pt>
            </c:numLit>
          </c:cat>
          <c:val>
            <c:numLit>
              <c:ptCount val="3"/>
              <c:pt idx="0">
                <c:v>94</c:v>
              </c:pt>
              <c:pt idx="1">
                <c:v>93</c:v>
              </c:pt>
              <c:pt idx="2">
                <c:v>97</c:v>
              </c:pt>
            </c:numLit>
          </c:val>
        </c:ser>
        <c:overlap val="100"/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02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7</xdr:col>
      <xdr:colOff>409575</xdr:colOff>
      <xdr:row>36</xdr:row>
      <xdr:rowOff>66675</xdr:rowOff>
    </xdr:to>
    <xdr:graphicFrame>
      <xdr:nvGraphicFramePr>
        <xdr:cNvPr id="1" name="Chart 2"/>
        <xdr:cNvGraphicFramePr/>
      </xdr:nvGraphicFramePr>
      <xdr:xfrm>
        <a:off x="0" y="3429000"/>
        <a:ext cx="4676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7</xdr:col>
      <xdr:colOff>19050</xdr:colOff>
      <xdr:row>15</xdr:row>
      <xdr:rowOff>38100</xdr:rowOff>
    </xdr:to>
    <xdr:graphicFrame>
      <xdr:nvGraphicFramePr>
        <xdr:cNvPr id="2" name="Chart 3"/>
        <xdr:cNvGraphicFramePr/>
      </xdr:nvGraphicFramePr>
      <xdr:xfrm>
        <a:off x="0" y="161925"/>
        <a:ext cx="428625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381000</xdr:colOff>
      <xdr:row>55</xdr:row>
      <xdr:rowOff>9525</xdr:rowOff>
    </xdr:to>
    <xdr:graphicFrame>
      <xdr:nvGraphicFramePr>
        <xdr:cNvPr id="3" name="Chart 4"/>
        <xdr:cNvGraphicFramePr/>
      </xdr:nvGraphicFramePr>
      <xdr:xfrm>
        <a:off x="0" y="7048500"/>
        <a:ext cx="4648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381000</xdr:colOff>
      <xdr:row>73</xdr:row>
      <xdr:rowOff>9525</xdr:rowOff>
    </xdr:to>
    <xdr:graphicFrame>
      <xdr:nvGraphicFramePr>
        <xdr:cNvPr id="4" name="Chart 5"/>
        <xdr:cNvGraphicFramePr/>
      </xdr:nvGraphicFramePr>
      <xdr:xfrm>
        <a:off x="0" y="10201275"/>
        <a:ext cx="46482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409575</xdr:colOff>
      <xdr:row>91</xdr:row>
      <xdr:rowOff>28575</xdr:rowOff>
    </xdr:to>
    <xdr:graphicFrame>
      <xdr:nvGraphicFramePr>
        <xdr:cNvPr id="5" name="Chart 6"/>
        <xdr:cNvGraphicFramePr/>
      </xdr:nvGraphicFramePr>
      <xdr:xfrm>
        <a:off x="0" y="13115925"/>
        <a:ext cx="4676775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selection activeCell="A1" sqref="A1:F1"/>
    </sheetView>
  </sheetViews>
  <sheetFormatPr defaultColWidth="9.140625" defaultRowHeight="12.75"/>
  <cols>
    <col min="1" max="1" width="24.7109375" style="0" customWidth="1"/>
    <col min="2" max="2" width="8.28125" style="0" customWidth="1"/>
    <col min="3" max="3" width="12.140625" style="0" customWidth="1"/>
    <col min="4" max="4" width="13.57421875" style="0" customWidth="1"/>
    <col min="5" max="5" width="12.140625" style="0" customWidth="1"/>
    <col min="6" max="6" width="13.57421875" style="0" customWidth="1"/>
    <col min="7" max="7" width="12.140625" style="0" customWidth="1"/>
    <col min="8" max="8" width="13.57421875" style="0" customWidth="1"/>
  </cols>
  <sheetData>
    <row r="1" spans="1:8" ht="29.25" customHeight="1">
      <c r="A1" s="87" t="s">
        <v>12</v>
      </c>
      <c r="B1" s="87"/>
      <c r="C1" s="87"/>
      <c r="D1" s="87"/>
      <c r="E1" s="87"/>
      <c r="F1" s="87"/>
      <c r="G1" s="15"/>
      <c r="H1" s="15"/>
    </row>
    <row r="2" spans="1:6" ht="27">
      <c r="A2" s="8"/>
      <c r="B2" s="9"/>
      <c r="C2" s="10" t="s">
        <v>10</v>
      </c>
      <c r="D2" s="10" t="s">
        <v>9</v>
      </c>
      <c r="E2" s="10" t="s">
        <v>8</v>
      </c>
      <c r="F2" s="10" t="s">
        <v>11</v>
      </c>
    </row>
    <row r="3" spans="1:6" ht="12.75">
      <c r="A3" s="102" t="s">
        <v>5</v>
      </c>
      <c r="B3" s="11">
        <v>2004</v>
      </c>
      <c r="C3" s="12">
        <v>93.032</v>
      </c>
      <c r="D3" s="12">
        <v>90.207</v>
      </c>
      <c r="E3" s="12">
        <v>2.825</v>
      </c>
      <c r="F3" s="12">
        <v>177.49</v>
      </c>
    </row>
    <row r="4" spans="1:6" ht="12.75">
      <c r="A4" s="102"/>
      <c r="B4" s="11">
        <v>2005</v>
      </c>
      <c r="C4" s="12">
        <v>94.135</v>
      </c>
      <c r="D4" s="12">
        <v>91.157</v>
      </c>
      <c r="E4" s="12">
        <v>2.978</v>
      </c>
      <c r="F4" s="12">
        <v>179.53</v>
      </c>
    </row>
    <row r="5" spans="1:6" ht="12.75">
      <c r="A5" s="102"/>
      <c r="B5" s="11">
        <v>2006</v>
      </c>
      <c r="C5" s="12">
        <v>94.579</v>
      </c>
      <c r="D5" s="12">
        <v>92.317</v>
      </c>
      <c r="E5" s="12">
        <v>2.262</v>
      </c>
      <c r="F5" s="12">
        <f>181636/1000</f>
        <v>181.636</v>
      </c>
    </row>
    <row r="6" spans="1:6" ht="12.75">
      <c r="A6" s="102" t="s">
        <v>4</v>
      </c>
      <c r="B6" s="11">
        <v>2004</v>
      </c>
      <c r="C6" s="12">
        <v>70.554</v>
      </c>
      <c r="D6" s="12">
        <v>66.414</v>
      </c>
      <c r="E6" s="12">
        <v>4.14</v>
      </c>
      <c r="F6" s="12">
        <v>187.88</v>
      </c>
    </row>
    <row r="7" spans="1:6" ht="12.75">
      <c r="A7" s="102"/>
      <c r="B7" s="11">
        <v>2005</v>
      </c>
      <c r="C7" s="12">
        <v>76.66199999999999</v>
      </c>
      <c r="D7" s="12">
        <v>72.544</v>
      </c>
      <c r="E7" s="12">
        <v>4.118</v>
      </c>
      <c r="F7" s="12">
        <v>189.89</v>
      </c>
    </row>
    <row r="8" spans="1:6" ht="12.75">
      <c r="A8" s="102"/>
      <c r="B8" s="11">
        <v>2006</v>
      </c>
      <c r="C8" s="12">
        <v>80.672</v>
      </c>
      <c r="D8" s="12">
        <v>76.983</v>
      </c>
      <c r="E8" s="12">
        <v>3.689</v>
      </c>
      <c r="F8" s="12">
        <f>191810/1000</f>
        <v>191.81</v>
      </c>
    </row>
    <row r="9" spans="1:6" ht="12.75">
      <c r="A9" s="102" t="s">
        <v>3</v>
      </c>
      <c r="B9" s="11">
        <v>2004</v>
      </c>
      <c r="C9" s="12">
        <v>163.586</v>
      </c>
      <c r="D9" s="12">
        <v>156.622</v>
      </c>
      <c r="E9" s="12">
        <v>6.964</v>
      </c>
      <c r="F9" s="12">
        <v>365.37</v>
      </c>
    </row>
    <row r="10" spans="1:6" ht="12.75">
      <c r="A10" s="102"/>
      <c r="B10" s="11">
        <v>2005</v>
      </c>
      <c r="C10" s="12">
        <v>170.797</v>
      </c>
      <c r="D10" s="12">
        <v>163.7</v>
      </c>
      <c r="E10" s="12">
        <v>7.097</v>
      </c>
      <c r="F10" s="12">
        <v>369.43</v>
      </c>
    </row>
    <row r="11" spans="1:6" ht="12.75">
      <c r="A11" s="102"/>
      <c r="B11" s="11">
        <v>2006</v>
      </c>
      <c r="C11" s="12">
        <v>175.251</v>
      </c>
      <c r="D11" s="12">
        <v>169.3</v>
      </c>
      <c r="E11" s="12">
        <v>5.951</v>
      </c>
      <c r="F11" s="12">
        <v>373.446</v>
      </c>
    </row>
    <row r="14" spans="1:8" ht="35.25" customHeight="1">
      <c r="A14" s="87" t="s">
        <v>13</v>
      </c>
      <c r="B14" s="87"/>
      <c r="C14" s="87"/>
      <c r="D14" s="87"/>
      <c r="E14" s="87"/>
      <c r="F14" s="87"/>
      <c r="G14" s="87"/>
      <c r="H14" s="87"/>
    </row>
    <row r="15" spans="1:11" ht="36" customHeight="1">
      <c r="A15" s="103"/>
      <c r="B15" s="103"/>
      <c r="C15" s="104" t="s">
        <v>10</v>
      </c>
      <c r="D15" s="104"/>
      <c r="E15" s="104" t="s">
        <v>9</v>
      </c>
      <c r="F15" s="104"/>
      <c r="G15" s="104" t="s">
        <v>8</v>
      </c>
      <c r="H15" s="104"/>
      <c r="I15" s="106"/>
      <c r="J15" s="106"/>
      <c r="K15" s="6"/>
    </row>
    <row r="16" spans="1:11" ht="12.75">
      <c r="A16" s="103"/>
      <c r="B16" s="103"/>
      <c r="C16" s="5" t="s">
        <v>7</v>
      </c>
      <c r="D16" s="5" t="s">
        <v>6</v>
      </c>
      <c r="E16" s="5" t="s">
        <v>7</v>
      </c>
      <c r="F16" s="5" t="s">
        <v>6</v>
      </c>
      <c r="G16" s="5" t="s">
        <v>7</v>
      </c>
      <c r="H16" s="5" t="s">
        <v>6</v>
      </c>
      <c r="I16" s="13"/>
      <c r="J16" s="13"/>
      <c r="K16" s="6"/>
    </row>
    <row r="17" spans="1:11" ht="12.75">
      <c r="A17" s="105" t="s">
        <v>5</v>
      </c>
      <c r="B17" s="4" t="s">
        <v>2</v>
      </c>
      <c r="C17" s="2">
        <f>C4-C3</f>
        <v>1.1030000000000086</v>
      </c>
      <c r="D17" s="1">
        <f>(C4-C3)/C3</f>
        <v>0.011856135523260907</v>
      </c>
      <c r="E17" s="2">
        <f>D4-D3</f>
        <v>0.9500000000000028</v>
      </c>
      <c r="F17" s="1">
        <f>(D4-D3)/D3</f>
        <v>0.010531333488531964</v>
      </c>
      <c r="G17" s="2">
        <f>E4-E3</f>
        <v>0.15300000000000002</v>
      </c>
      <c r="H17" s="1">
        <f>(E4-E3)/E3</f>
        <v>0.05415929203539824</v>
      </c>
      <c r="I17" s="14"/>
      <c r="J17" s="14"/>
      <c r="K17" s="6"/>
    </row>
    <row r="18" spans="1:11" ht="12.75">
      <c r="A18" s="105"/>
      <c r="B18" s="4" t="s">
        <v>1</v>
      </c>
      <c r="C18" s="2">
        <f>C5-C4</f>
        <v>0.4439999999999884</v>
      </c>
      <c r="D18" s="1">
        <f>(C5-C4)/C4</f>
        <v>0.004716630371275172</v>
      </c>
      <c r="E18" s="2">
        <f>D5-D4</f>
        <v>1.1599999999999966</v>
      </c>
      <c r="F18" s="1">
        <f>(D5-D4)/D4</f>
        <v>0.012725298112048406</v>
      </c>
      <c r="G18" s="2">
        <f>E5-E4</f>
        <v>-0.7160000000000002</v>
      </c>
      <c r="H18" s="1">
        <f>(E5-E4)/E4</f>
        <v>-0.24042981867024854</v>
      </c>
      <c r="I18" s="14"/>
      <c r="J18" s="14"/>
      <c r="K18" s="6"/>
    </row>
    <row r="19" spans="1:11" ht="12.75">
      <c r="A19" s="105"/>
      <c r="B19" s="4" t="s">
        <v>0</v>
      </c>
      <c r="C19" s="2">
        <f>C5-C3</f>
        <v>1.546999999999997</v>
      </c>
      <c r="D19" s="1">
        <f>(C5-C3)/C3</f>
        <v>0.016628686903431045</v>
      </c>
      <c r="E19" s="2">
        <f>D5-D3</f>
        <v>2.1099999999999994</v>
      </c>
      <c r="F19" s="1">
        <f>(D5-D3)/D3</f>
        <v>0.02339064595873934</v>
      </c>
      <c r="G19" s="2">
        <f>E5-E3</f>
        <v>-0.5630000000000002</v>
      </c>
      <c r="H19" s="1">
        <f>(E5-E3)/E3</f>
        <v>-0.19929203539823012</v>
      </c>
      <c r="I19" s="14"/>
      <c r="J19" s="14"/>
      <c r="K19" s="6"/>
    </row>
    <row r="20" spans="1:11" ht="12.75">
      <c r="A20" s="105" t="s">
        <v>4</v>
      </c>
      <c r="B20" s="4" t="s">
        <v>2</v>
      </c>
      <c r="C20" s="2">
        <f>C7-C6</f>
        <v>6.10799999999999</v>
      </c>
      <c r="D20" s="3">
        <f>(C7-C6)/C6</f>
        <v>0.08657198741389559</v>
      </c>
      <c r="E20" s="2">
        <f>D7-D6</f>
        <v>6.1299999999999955</v>
      </c>
      <c r="F20" s="1">
        <f>(D7-D6)/D6</f>
        <v>0.0922998163037913</v>
      </c>
      <c r="G20" s="2">
        <f>E7-E6</f>
        <v>-0.021999999999999353</v>
      </c>
      <c r="H20" s="1">
        <f>(E7-E6)/E6</f>
        <v>-0.005314009661835593</v>
      </c>
      <c r="I20" s="14"/>
      <c r="J20" s="14"/>
      <c r="K20" s="6"/>
    </row>
    <row r="21" spans="1:11" ht="12.75">
      <c r="A21" s="105"/>
      <c r="B21" s="4" t="s">
        <v>1</v>
      </c>
      <c r="C21" s="2">
        <f>C8-C7</f>
        <v>4.010000000000005</v>
      </c>
      <c r="D21" s="3">
        <f>(C8-C7)/C7</f>
        <v>0.052307531762803026</v>
      </c>
      <c r="E21" s="2">
        <f>D8-D7</f>
        <v>4.439000000000007</v>
      </c>
      <c r="F21" s="1">
        <f>(D8-D7)/D7</f>
        <v>0.06119044993383336</v>
      </c>
      <c r="G21" s="2">
        <f>E8-E7</f>
        <v>-0.42900000000000027</v>
      </c>
      <c r="H21" s="1">
        <f>(E8-E7)/E7</f>
        <v>-0.10417678484701318</v>
      </c>
      <c r="I21" s="14"/>
      <c r="J21" s="14"/>
      <c r="K21" s="6"/>
    </row>
    <row r="22" spans="1:11" ht="12.75">
      <c r="A22" s="105"/>
      <c r="B22" s="4" t="s">
        <v>0</v>
      </c>
      <c r="C22" s="2">
        <f>C8-C6</f>
        <v>10.117999999999995</v>
      </c>
      <c r="D22" s="3">
        <f>(C8-C6)/C6</f>
        <v>0.14340788615811995</v>
      </c>
      <c r="E22" s="2">
        <f>D8-D6</f>
        <v>10.569000000000003</v>
      </c>
      <c r="F22" s="3">
        <f>(D8-D6)/D6</f>
        <v>0.15913813352606382</v>
      </c>
      <c r="G22" s="2">
        <f>E8-E6</f>
        <v>-0.4509999999999996</v>
      </c>
      <c r="H22" s="1">
        <f>(E8-E6)/E6</f>
        <v>-0.10893719806763277</v>
      </c>
      <c r="I22" s="14"/>
      <c r="J22" s="14"/>
      <c r="K22" s="6"/>
    </row>
    <row r="23" spans="1:11" ht="12.75">
      <c r="A23" s="105" t="s">
        <v>3</v>
      </c>
      <c r="B23" s="4" t="s">
        <v>2</v>
      </c>
      <c r="C23" s="2">
        <f>C10-C9</f>
        <v>7.210999999999984</v>
      </c>
      <c r="D23" s="3">
        <f>(C10-C9)/C9</f>
        <v>0.04408078930959852</v>
      </c>
      <c r="E23" s="2">
        <f>D10-D9</f>
        <v>7.0779999999999745</v>
      </c>
      <c r="F23" s="1">
        <f>(D10-D9)/D9</f>
        <v>0.04519160782010173</v>
      </c>
      <c r="G23" s="2">
        <f>E10-E9</f>
        <v>0.133</v>
      </c>
      <c r="H23" s="1">
        <f>(E10-E9)/E9</f>
        <v>0.01909821941412981</v>
      </c>
      <c r="I23" s="14"/>
      <c r="J23" s="14"/>
      <c r="K23" s="6"/>
    </row>
    <row r="24" spans="1:11" ht="12.75">
      <c r="A24" s="105"/>
      <c r="B24" s="4" t="s">
        <v>1</v>
      </c>
      <c r="C24" s="2">
        <f>C11-C10</f>
        <v>4.454000000000008</v>
      </c>
      <c r="D24" s="3">
        <f>(C11-C10)/C10</f>
        <v>0.026077741412319933</v>
      </c>
      <c r="E24" s="2">
        <f>D11-D10</f>
        <v>5.600000000000023</v>
      </c>
      <c r="F24" s="1">
        <f>(D11-D10)/D10</f>
        <v>0.0342089187538181</v>
      </c>
      <c r="G24" s="2">
        <f>E11-E10</f>
        <v>-1.1460000000000008</v>
      </c>
      <c r="H24" s="1">
        <f>(E11-E10)/E10</f>
        <v>-0.1614766802874455</v>
      </c>
      <c r="I24" s="14"/>
      <c r="J24" s="14"/>
      <c r="K24" s="6"/>
    </row>
    <row r="25" spans="1:11" ht="12.75">
      <c r="A25" s="105"/>
      <c r="B25" s="4" t="s">
        <v>0</v>
      </c>
      <c r="C25" s="2">
        <f>C11-C9</f>
        <v>11.664999999999992</v>
      </c>
      <c r="D25" s="3">
        <f>(C11-C9)/C9</f>
        <v>0.07130805814678512</v>
      </c>
      <c r="E25" s="2">
        <f>D11-D9</f>
        <v>12.677999999999997</v>
      </c>
      <c r="F25" s="3">
        <f>(D11-D9)/D9</f>
        <v>0.0809464826141921</v>
      </c>
      <c r="G25" s="2">
        <f>E11-E9</f>
        <v>-1.0130000000000008</v>
      </c>
      <c r="H25" s="1">
        <f>(E11-E9)/E9</f>
        <v>-0.1454623779437106</v>
      </c>
      <c r="I25" s="14"/>
      <c r="J25" s="14"/>
      <c r="K25" s="6"/>
    </row>
    <row r="26" spans="9:11" ht="12.75">
      <c r="I26" s="6"/>
      <c r="J26" s="6"/>
      <c r="K26" s="6"/>
    </row>
    <row r="27" spans="9:11" ht="12.75">
      <c r="I27" s="6"/>
      <c r="J27" s="6"/>
      <c r="K27" s="6"/>
    </row>
    <row r="28" spans="1:11" ht="35.25" customHeight="1">
      <c r="A28" s="87" t="s">
        <v>22</v>
      </c>
      <c r="B28" s="87"/>
      <c r="C28" s="87"/>
      <c r="D28" s="87"/>
      <c r="E28" s="87"/>
      <c r="F28" s="87"/>
      <c r="G28" s="87"/>
      <c r="H28" s="50"/>
      <c r="I28" s="6"/>
      <c r="J28" s="6"/>
      <c r="K28" s="6"/>
    </row>
    <row r="29" spans="1:11" ht="12.75">
      <c r="A29" s="107"/>
      <c r="B29" s="100" t="s">
        <v>14</v>
      </c>
      <c r="C29" s="100"/>
      <c r="D29" s="100" t="s">
        <v>15</v>
      </c>
      <c r="E29" s="100"/>
      <c r="F29" s="100" t="s">
        <v>16</v>
      </c>
      <c r="G29" s="100"/>
      <c r="H29" s="7"/>
      <c r="I29" s="7"/>
      <c r="J29" s="6"/>
      <c r="K29" s="6"/>
    </row>
    <row r="30" spans="1:9" ht="27">
      <c r="A30" s="108"/>
      <c r="B30" s="16" t="s">
        <v>17</v>
      </c>
      <c r="C30" s="16" t="s">
        <v>18</v>
      </c>
      <c r="D30" s="16" t="s">
        <v>17</v>
      </c>
      <c r="E30" s="16" t="s">
        <v>18</v>
      </c>
      <c r="F30" s="16" t="s">
        <v>17</v>
      </c>
      <c r="G30" s="16" t="s">
        <v>18</v>
      </c>
      <c r="I30" s="6"/>
    </row>
    <row r="31" spans="1:9" ht="12.75">
      <c r="A31" s="17" t="s">
        <v>19</v>
      </c>
      <c r="B31" s="18">
        <v>11.973</v>
      </c>
      <c r="C31" s="19">
        <f>B31/$B$7</f>
        <v>0.005971571072319202</v>
      </c>
      <c r="D31" s="18">
        <v>82.212</v>
      </c>
      <c r="E31" s="19">
        <f>D31/$D$34</f>
        <v>0.04286413686992529</v>
      </c>
      <c r="F31" s="18">
        <v>981.606</v>
      </c>
      <c r="G31" s="19">
        <f>F31/$F$34</f>
        <v>0.04270039919583146</v>
      </c>
      <c r="I31" s="6"/>
    </row>
    <row r="32" spans="1:9" ht="12.75">
      <c r="A32" s="17" t="s">
        <v>20</v>
      </c>
      <c r="B32" s="18">
        <v>48.814</v>
      </c>
      <c r="C32" s="19">
        <f>B32/$B$7</f>
        <v>0.024346134663341647</v>
      </c>
      <c r="D32" s="18">
        <v>675.176</v>
      </c>
      <c r="E32" s="19">
        <f>D32/$D$34</f>
        <v>0.35202691182903567</v>
      </c>
      <c r="F32" s="18">
        <v>6926.594</v>
      </c>
      <c r="G32" s="19">
        <f>F32/$F$34</f>
        <v>0.3013106367192652</v>
      </c>
      <c r="I32" s="6"/>
    </row>
    <row r="33" spans="1:9" ht="12.75">
      <c r="A33" s="17" t="s">
        <v>21</v>
      </c>
      <c r="B33" s="18">
        <v>108.514</v>
      </c>
      <c r="C33" s="19">
        <f>B33/$B$7</f>
        <v>0.0541216957605985</v>
      </c>
      <c r="D33" s="18">
        <v>1160.579</v>
      </c>
      <c r="E33" s="19">
        <f>D33/$D$34</f>
        <v>0.605108951301039</v>
      </c>
      <c r="F33" s="18">
        <v>15080.017</v>
      </c>
      <c r="G33" s="19">
        <f>F33/$F$34</f>
        <v>0.6559890075854516</v>
      </c>
      <c r="I33" s="6"/>
    </row>
    <row r="34" spans="1:9" ht="12.75">
      <c r="A34" s="17" t="s">
        <v>3</v>
      </c>
      <c r="B34" s="18">
        <f>SUM(B31:B33)</f>
        <v>169.301</v>
      </c>
      <c r="C34" s="19">
        <f>B34/$B$7</f>
        <v>0.08443940149625935</v>
      </c>
      <c r="D34" s="18">
        <v>1917.967</v>
      </c>
      <c r="E34" s="19">
        <f>D34/$D$34</f>
        <v>1</v>
      </c>
      <c r="F34" s="18">
        <v>22988.216</v>
      </c>
      <c r="G34" s="19">
        <f>F34/$F$34</f>
        <v>1</v>
      </c>
      <c r="I34" s="6"/>
    </row>
    <row r="35" ht="12.75">
      <c r="I35" s="6"/>
    </row>
    <row r="36" ht="12.75">
      <c r="I36" s="6"/>
    </row>
    <row r="37" spans="1:11" ht="39" customHeight="1" thickBot="1">
      <c r="A37" s="86" t="s">
        <v>28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1:11" ht="12.75">
      <c r="A38" s="98"/>
      <c r="B38" s="99"/>
      <c r="C38" s="101" t="s">
        <v>23</v>
      </c>
      <c r="D38" s="101"/>
      <c r="E38" s="101"/>
      <c r="F38" s="96" t="s">
        <v>6</v>
      </c>
      <c r="G38" s="96"/>
      <c r="H38" s="96"/>
      <c r="I38" s="96" t="s">
        <v>7</v>
      </c>
      <c r="J38" s="96"/>
      <c r="K38" s="97"/>
    </row>
    <row r="39" spans="1:11" ht="12.75">
      <c r="A39" s="91"/>
      <c r="B39" s="100"/>
      <c r="C39" s="22" t="s">
        <v>24</v>
      </c>
      <c r="D39" s="22" t="s">
        <v>25</v>
      </c>
      <c r="E39" s="22" t="s">
        <v>3</v>
      </c>
      <c r="F39" s="23" t="s">
        <v>24</v>
      </c>
      <c r="G39" s="23" t="s">
        <v>25</v>
      </c>
      <c r="H39" s="23" t="s">
        <v>3</v>
      </c>
      <c r="I39" s="24" t="s">
        <v>24</v>
      </c>
      <c r="J39" s="24" t="s">
        <v>25</v>
      </c>
      <c r="K39" s="25" t="s">
        <v>3</v>
      </c>
    </row>
    <row r="40" spans="1:11" ht="12.75">
      <c r="A40" s="91" t="s">
        <v>19</v>
      </c>
      <c r="B40" s="26">
        <v>2004</v>
      </c>
      <c r="C40" s="27">
        <v>3.43</v>
      </c>
      <c r="D40" s="27">
        <v>13.676</v>
      </c>
      <c r="E40" s="27">
        <v>17.103</v>
      </c>
      <c r="F40" s="28"/>
      <c r="G40" s="28"/>
      <c r="H40" s="29"/>
      <c r="I40" s="30"/>
      <c r="J40" s="30"/>
      <c r="K40" s="31"/>
    </row>
    <row r="41" spans="1:11" ht="12.75">
      <c r="A41" s="91"/>
      <c r="B41" s="26">
        <v>2005</v>
      </c>
      <c r="C41" s="18">
        <v>4.514</v>
      </c>
      <c r="D41" s="18">
        <v>9.786</v>
      </c>
      <c r="E41" s="18">
        <v>14.3</v>
      </c>
      <c r="F41" s="28">
        <f>(C41-C40)/C40</f>
        <v>0.31603498542274056</v>
      </c>
      <c r="G41" s="28">
        <f>(D41-D40)/D40</f>
        <v>-0.28443989470605446</v>
      </c>
      <c r="H41" s="28">
        <f>(E41-E40)/E40</f>
        <v>-0.1638893761328422</v>
      </c>
      <c r="I41" s="30">
        <f aca="true" t="shared" si="0" ref="I41:K42">C41-C40</f>
        <v>1.084</v>
      </c>
      <c r="J41" s="30">
        <f t="shared" si="0"/>
        <v>-3.8900000000000006</v>
      </c>
      <c r="K41" s="31">
        <f t="shared" si="0"/>
        <v>-2.803000000000001</v>
      </c>
    </row>
    <row r="42" spans="1:11" ht="12.75">
      <c r="A42" s="91"/>
      <c r="B42" s="26">
        <v>2006</v>
      </c>
      <c r="C42" s="18">
        <v>3.835</v>
      </c>
      <c r="D42" s="18">
        <v>8.137</v>
      </c>
      <c r="E42" s="18">
        <v>11.973</v>
      </c>
      <c r="F42" s="28">
        <f aca="true" t="shared" si="1" ref="F42:H62">(C42-C41)/C41</f>
        <v>-0.15042091271599473</v>
      </c>
      <c r="G42" s="28">
        <f t="shared" si="1"/>
        <v>-0.16850602902105039</v>
      </c>
      <c r="H42" s="28">
        <f t="shared" si="1"/>
        <v>-0.16272727272727272</v>
      </c>
      <c r="I42" s="30">
        <f t="shared" si="0"/>
        <v>-0.6790000000000003</v>
      </c>
      <c r="J42" s="30">
        <f t="shared" si="0"/>
        <v>-1.6489999999999991</v>
      </c>
      <c r="K42" s="31">
        <f t="shared" si="0"/>
        <v>-2.327</v>
      </c>
    </row>
    <row r="43" spans="1:11" ht="12.75">
      <c r="A43" s="91"/>
      <c r="B43" s="92"/>
      <c r="C43" s="92"/>
      <c r="D43" s="92"/>
      <c r="E43" s="92"/>
      <c r="F43" s="28">
        <f>(C42-C40)/C40</f>
        <v>0.11807580174927107</v>
      </c>
      <c r="G43" s="28">
        <f>(D42-D40)/D40</f>
        <v>-0.4050160865750219</v>
      </c>
      <c r="H43" s="28">
        <f>(E42-E40)/E40</f>
        <v>-0.29994737765304336</v>
      </c>
      <c r="I43" s="32">
        <f>C42-C40</f>
        <v>0.4049999999999998</v>
      </c>
      <c r="J43" s="32">
        <f>D42-D40</f>
        <v>-5.539</v>
      </c>
      <c r="K43" s="33">
        <f>E42-E40</f>
        <v>-5.130000000000001</v>
      </c>
    </row>
    <row r="44" spans="1:11" ht="12.75">
      <c r="A44" s="91" t="s">
        <v>20</v>
      </c>
      <c r="B44" s="26">
        <v>2004</v>
      </c>
      <c r="C44" s="27">
        <v>38.134</v>
      </c>
      <c r="D44" s="27">
        <v>12.822</v>
      </c>
      <c r="E44" s="27">
        <v>50.955</v>
      </c>
      <c r="F44" s="28"/>
      <c r="G44" s="28"/>
      <c r="H44" s="28"/>
      <c r="I44" s="30"/>
      <c r="J44" s="30"/>
      <c r="K44" s="31"/>
    </row>
    <row r="45" spans="1:11" ht="12.75">
      <c r="A45" s="91"/>
      <c r="B45" s="26">
        <v>2005</v>
      </c>
      <c r="C45" s="18">
        <v>38.23</v>
      </c>
      <c r="D45" s="18">
        <v>10.975</v>
      </c>
      <c r="E45" s="18">
        <v>49.205</v>
      </c>
      <c r="F45" s="28">
        <f t="shared" si="1"/>
        <v>0.0025174385063197286</v>
      </c>
      <c r="G45" s="28">
        <f t="shared" si="1"/>
        <v>-0.1440492902823272</v>
      </c>
      <c r="H45" s="28">
        <f t="shared" si="1"/>
        <v>-0.034344029045235994</v>
      </c>
      <c r="I45" s="30">
        <f aca="true" t="shared" si="2" ref="I45:K46">C45-C44</f>
        <v>0.09599999999999653</v>
      </c>
      <c r="J45" s="30">
        <f t="shared" si="2"/>
        <v>-1.8469999999999995</v>
      </c>
      <c r="K45" s="31">
        <f t="shared" si="2"/>
        <v>-1.75</v>
      </c>
    </row>
    <row r="46" spans="1:11" ht="12.75">
      <c r="A46" s="91"/>
      <c r="B46" s="26">
        <v>2006</v>
      </c>
      <c r="C46" s="18">
        <v>37.199</v>
      </c>
      <c r="D46" s="18">
        <v>11.615</v>
      </c>
      <c r="E46" s="18">
        <v>48.814</v>
      </c>
      <c r="F46" s="28">
        <f t="shared" si="1"/>
        <v>-0.026968349463771878</v>
      </c>
      <c r="G46" s="28">
        <f t="shared" si="1"/>
        <v>0.058314350797266566</v>
      </c>
      <c r="H46" s="28">
        <f t="shared" si="1"/>
        <v>-0.00794634691596379</v>
      </c>
      <c r="I46" s="30">
        <f t="shared" si="2"/>
        <v>-1.0309999999999988</v>
      </c>
      <c r="J46" s="30">
        <f t="shared" si="2"/>
        <v>0.6400000000000006</v>
      </c>
      <c r="K46" s="31">
        <f t="shared" si="2"/>
        <v>-0.39099999999999824</v>
      </c>
    </row>
    <row r="47" spans="1:11" ht="12.75">
      <c r="A47" s="91"/>
      <c r="B47" s="92"/>
      <c r="C47" s="92"/>
      <c r="D47" s="92"/>
      <c r="E47" s="92"/>
      <c r="F47" s="28">
        <f>(C46-C44)/C44</f>
        <v>-0.024518802118844135</v>
      </c>
      <c r="G47" s="28">
        <f>(D46-D44)/D44</f>
        <v>-0.09413508033068156</v>
      </c>
      <c r="H47" s="28">
        <f>(E46-E44)/E44</f>
        <v>-0.0420174663919144</v>
      </c>
      <c r="I47" s="32">
        <f>C46-C44</f>
        <v>-0.9350000000000023</v>
      </c>
      <c r="J47" s="32">
        <f>D46-D44</f>
        <v>-1.206999999999999</v>
      </c>
      <c r="K47" s="33">
        <f>E46-E44</f>
        <v>-2.1409999999999982</v>
      </c>
    </row>
    <row r="48" spans="1:11" ht="12.75">
      <c r="A48" s="95" t="s">
        <v>26</v>
      </c>
      <c r="B48" s="26">
        <v>2004</v>
      </c>
      <c r="C48" s="27">
        <v>31.691</v>
      </c>
      <c r="D48" s="27">
        <v>6.689</v>
      </c>
      <c r="E48" s="27">
        <v>38.38</v>
      </c>
      <c r="F48" s="28"/>
      <c r="G48" s="28"/>
      <c r="H48" s="28"/>
      <c r="I48" s="30"/>
      <c r="J48" s="30"/>
      <c r="K48" s="31"/>
    </row>
    <row r="49" spans="1:11" ht="12.75">
      <c r="A49" s="95"/>
      <c r="B49" s="26">
        <v>2005</v>
      </c>
      <c r="C49" s="18">
        <v>32.114</v>
      </c>
      <c r="D49" s="18">
        <v>6.766</v>
      </c>
      <c r="E49" s="18">
        <v>38.88</v>
      </c>
      <c r="F49" s="28">
        <f t="shared" si="1"/>
        <v>0.013347638130699514</v>
      </c>
      <c r="G49" s="28">
        <f t="shared" si="1"/>
        <v>0.011511436687098215</v>
      </c>
      <c r="H49" s="28">
        <f t="shared" si="1"/>
        <v>0.013027618551328815</v>
      </c>
      <c r="I49" s="30">
        <f aca="true" t="shared" si="3" ref="I49:K50">C49-C48</f>
        <v>0.42299999999999827</v>
      </c>
      <c r="J49" s="30">
        <f t="shared" si="3"/>
        <v>0.07699999999999996</v>
      </c>
      <c r="K49" s="31">
        <f t="shared" si="3"/>
        <v>0.5</v>
      </c>
    </row>
    <row r="50" spans="1:11" ht="12.75">
      <c r="A50" s="95"/>
      <c r="B50" s="26">
        <v>2006</v>
      </c>
      <c r="C50" s="18">
        <v>31.188</v>
      </c>
      <c r="D50" s="18">
        <v>6.506</v>
      </c>
      <c r="E50" s="18">
        <v>37.694</v>
      </c>
      <c r="F50" s="28">
        <f t="shared" si="1"/>
        <v>-0.028834776110107693</v>
      </c>
      <c r="G50" s="28">
        <f t="shared" si="1"/>
        <v>-0.03842743127401711</v>
      </c>
      <c r="H50" s="28">
        <f t="shared" si="1"/>
        <v>-0.030504115226337444</v>
      </c>
      <c r="I50" s="30">
        <f t="shared" si="3"/>
        <v>-0.9259999999999984</v>
      </c>
      <c r="J50" s="30">
        <f t="shared" si="3"/>
        <v>-0.2599999999999998</v>
      </c>
      <c r="K50" s="31">
        <f t="shared" si="3"/>
        <v>-1.186</v>
      </c>
    </row>
    <row r="51" spans="1:11" ht="12.75">
      <c r="A51" s="95"/>
      <c r="B51" s="92"/>
      <c r="C51" s="92"/>
      <c r="D51" s="92"/>
      <c r="E51" s="92"/>
      <c r="F51" s="28">
        <f>(C50-C48)/C48</f>
        <v>-0.015872014136505637</v>
      </c>
      <c r="G51" s="28">
        <f>(D50-D48)/D48</f>
        <v>-0.027358349529077564</v>
      </c>
      <c r="H51" s="28">
        <f>(E50-E48)/E48</f>
        <v>-0.017873892652423135</v>
      </c>
      <c r="I51" s="30">
        <f>C50-C48</f>
        <v>-0.5030000000000001</v>
      </c>
      <c r="J51" s="30">
        <f>D50-D48</f>
        <v>-0.18299999999999983</v>
      </c>
      <c r="K51" s="31">
        <f>E50-E48</f>
        <v>-0.6859999999999999</v>
      </c>
    </row>
    <row r="52" spans="1:11" ht="12.75">
      <c r="A52" s="95" t="s">
        <v>27</v>
      </c>
      <c r="B52" s="26">
        <v>2004</v>
      </c>
      <c r="C52" s="27">
        <f aca="true" t="shared" si="4" ref="C52:E54">C44-C48</f>
        <v>6.443000000000001</v>
      </c>
      <c r="D52" s="27">
        <f t="shared" si="4"/>
        <v>6.132999999999999</v>
      </c>
      <c r="E52" s="27">
        <f t="shared" si="4"/>
        <v>12.574999999999996</v>
      </c>
      <c r="F52" s="28"/>
      <c r="G52" s="28"/>
      <c r="H52" s="28"/>
      <c r="I52" s="30"/>
      <c r="J52" s="30"/>
      <c r="K52" s="31"/>
    </row>
    <row r="53" spans="1:11" ht="12.75">
      <c r="A53" s="95"/>
      <c r="B53" s="26">
        <v>2005</v>
      </c>
      <c r="C53" s="27">
        <f t="shared" si="4"/>
        <v>6.116</v>
      </c>
      <c r="D53" s="27">
        <f t="shared" si="4"/>
        <v>4.209</v>
      </c>
      <c r="E53" s="27">
        <f t="shared" si="4"/>
        <v>10.324999999999996</v>
      </c>
      <c r="F53" s="28">
        <f t="shared" si="1"/>
        <v>-0.05075275492782891</v>
      </c>
      <c r="G53" s="28">
        <f t="shared" si="1"/>
        <v>-0.31371270177727045</v>
      </c>
      <c r="H53" s="28">
        <f t="shared" si="1"/>
        <v>-0.17892644135188873</v>
      </c>
      <c r="I53" s="30">
        <f aca="true" t="shared" si="5" ref="I53:K54">C53-C52</f>
        <v>-0.32700000000000173</v>
      </c>
      <c r="J53" s="30">
        <f t="shared" si="5"/>
        <v>-1.9239999999999995</v>
      </c>
      <c r="K53" s="31">
        <f t="shared" si="5"/>
        <v>-2.25</v>
      </c>
    </row>
    <row r="54" spans="1:11" ht="12.75">
      <c r="A54" s="95"/>
      <c r="B54" s="26">
        <v>2006</v>
      </c>
      <c r="C54" s="27">
        <f t="shared" si="4"/>
        <v>6.010999999999999</v>
      </c>
      <c r="D54" s="27">
        <f t="shared" si="4"/>
        <v>5.109</v>
      </c>
      <c r="E54" s="27">
        <f t="shared" si="4"/>
        <v>11.119999999999997</v>
      </c>
      <c r="F54" s="28">
        <f t="shared" si="1"/>
        <v>-0.017168083714846374</v>
      </c>
      <c r="G54" s="28">
        <f t="shared" si="1"/>
        <v>0.21382751247327167</v>
      </c>
      <c r="H54" s="28">
        <f t="shared" si="1"/>
        <v>0.07699757869249414</v>
      </c>
      <c r="I54" s="30">
        <f t="shared" si="5"/>
        <v>-0.10500000000000043</v>
      </c>
      <c r="J54" s="30">
        <f t="shared" si="5"/>
        <v>0.9000000000000004</v>
      </c>
      <c r="K54" s="31">
        <f t="shared" si="5"/>
        <v>0.7950000000000017</v>
      </c>
    </row>
    <row r="55" spans="1:11" ht="12.75">
      <c r="A55" s="95"/>
      <c r="B55" s="92"/>
      <c r="C55" s="92"/>
      <c r="D55" s="92"/>
      <c r="E55" s="92"/>
      <c r="F55" s="28">
        <f>(C54-C52)/C52</f>
        <v>-0.06704951109731523</v>
      </c>
      <c r="G55" s="28">
        <f>(D54-D52)/D52</f>
        <v>-0.16696559595630187</v>
      </c>
      <c r="H55" s="28">
        <f>(E54-E52)/E52</f>
        <v>-0.11570576540755458</v>
      </c>
      <c r="I55" s="30">
        <f>C54-C52</f>
        <v>-0.43200000000000216</v>
      </c>
      <c r="J55" s="30">
        <f>D54-D52</f>
        <v>-1.0239999999999991</v>
      </c>
      <c r="K55" s="31">
        <f>E54-E52</f>
        <v>-1.4549999999999983</v>
      </c>
    </row>
    <row r="56" spans="1:11" ht="12.75">
      <c r="A56" s="91" t="s">
        <v>21</v>
      </c>
      <c r="B56" s="26">
        <v>2004</v>
      </c>
      <c r="C56" s="27">
        <v>64.342</v>
      </c>
      <c r="D56" s="27">
        <v>24.221</v>
      </c>
      <c r="E56" s="27">
        <v>88.563</v>
      </c>
      <c r="F56" s="28"/>
      <c r="G56" s="28"/>
      <c r="H56" s="28"/>
      <c r="I56" s="30"/>
      <c r="J56" s="30"/>
      <c r="K56" s="31"/>
    </row>
    <row r="57" spans="1:11" ht="12.75">
      <c r="A57" s="91"/>
      <c r="B57" s="26">
        <v>2005</v>
      </c>
      <c r="C57" s="18">
        <v>73.595</v>
      </c>
      <c r="D57" s="18">
        <v>26.601</v>
      </c>
      <c r="E57" s="18">
        <v>100.196</v>
      </c>
      <c r="F57" s="28">
        <f t="shared" si="1"/>
        <v>0.14380964222436357</v>
      </c>
      <c r="G57" s="28">
        <f t="shared" si="1"/>
        <v>0.09826183890012795</v>
      </c>
      <c r="H57" s="28">
        <f t="shared" si="1"/>
        <v>0.13135282228470124</v>
      </c>
      <c r="I57" s="30">
        <f aca="true" t="shared" si="6" ref="I57:K58">C57-C56</f>
        <v>9.253</v>
      </c>
      <c r="J57" s="30">
        <f t="shared" si="6"/>
        <v>2.379999999999999</v>
      </c>
      <c r="K57" s="31">
        <f t="shared" si="6"/>
        <v>11.632999999999996</v>
      </c>
    </row>
    <row r="58" spans="1:11" ht="12.75">
      <c r="A58" s="91"/>
      <c r="B58" s="26">
        <v>2006</v>
      </c>
      <c r="C58" s="18">
        <v>81.787</v>
      </c>
      <c r="D58" s="18">
        <v>26.727</v>
      </c>
      <c r="E58" s="18">
        <v>108.514</v>
      </c>
      <c r="F58" s="28">
        <f t="shared" si="1"/>
        <v>0.11131190977647948</v>
      </c>
      <c r="G58" s="28">
        <f t="shared" si="1"/>
        <v>0.004736664035186694</v>
      </c>
      <c r="H58" s="28">
        <f t="shared" si="1"/>
        <v>0.08301728611920633</v>
      </c>
      <c r="I58" s="30">
        <f t="shared" si="6"/>
        <v>8.192000000000007</v>
      </c>
      <c r="J58" s="30">
        <f t="shared" si="6"/>
        <v>0.12600000000000122</v>
      </c>
      <c r="K58" s="31">
        <f t="shared" si="6"/>
        <v>8.317999999999998</v>
      </c>
    </row>
    <row r="59" spans="1:11" ht="12.75">
      <c r="A59" s="91"/>
      <c r="B59" s="92"/>
      <c r="C59" s="92"/>
      <c r="D59" s="92"/>
      <c r="E59" s="92"/>
      <c r="F59" s="28">
        <f>(C58-C56)/C56</f>
        <v>0.2711292779211092</v>
      </c>
      <c r="G59" s="28">
        <f>(D58-D56)/D56</f>
        <v>0.10346393625366418</v>
      </c>
      <c r="H59" s="28">
        <f>(E58-E56)/E56</f>
        <v>0.22527466323408188</v>
      </c>
      <c r="I59" s="30">
        <f>C58-C56</f>
        <v>17.445000000000007</v>
      </c>
      <c r="J59" s="30">
        <f>D58-D56</f>
        <v>2.5060000000000002</v>
      </c>
      <c r="K59" s="31">
        <f>E58-E56</f>
        <v>19.950999999999993</v>
      </c>
    </row>
    <row r="60" spans="1:11" ht="12.75">
      <c r="A60" s="91" t="s">
        <v>3</v>
      </c>
      <c r="B60" s="26">
        <v>2004</v>
      </c>
      <c r="C60" s="27">
        <v>105.902</v>
      </c>
      <c r="D60" s="27">
        <v>50.719</v>
      </c>
      <c r="E60" s="27">
        <v>156.622</v>
      </c>
      <c r="F60" s="28"/>
      <c r="G60" s="28"/>
      <c r="H60" s="28"/>
      <c r="I60" s="30"/>
      <c r="J60" s="30"/>
      <c r="K60" s="31"/>
    </row>
    <row r="61" spans="1:11" ht="12.75">
      <c r="A61" s="91"/>
      <c r="B61" s="26">
        <v>2005</v>
      </c>
      <c r="C61" s="18">
        <v>116.339</v>
      </c>
      <c r="D61" s="18">
        <v>47.361</v>
      </c>
      <c r="E61" s="18">
        <v>163.7</v>
      </c>
      <c r="F61" s="28">
        <f t="shared" si="1"/>
        <v>0.0985533795395743</v>
      </c>
      <c r="G61" s="28">
        <f t="shared" si="1"/>
        <v>-0.06620792996707356</v>
      </c>
      <c r="H61" s="28">
        <f t="shared" si="1"/>
        <v>0.04519160782010173</v>
      </c>
      <c r="I61" s="30">
        <f aca="true" t="shared" si="7" ref="I61:K62">C61-C60</f>
        <v>10.436999999999998</v>
      </c>
      <c r="J61" s="30">
        <f t="shared" si="7"/>
        <v>-3.358000000000004</v>
      </c>
      <c r="K61" s="31">
        <f t="shared" si="7"/>
        <v>7.0779999999999745</v>
      </c>
    </row>
    <row r="62" spans="1:11" ht="12.75">
      <c r="A62" s="91"/>
      <c r="B62" s="26">
        <v>2006</v>
      </c>
      <c r="C62" s="18">
        <v>122.821</v>
      </c>
      <c r="D62" s="18">
        <v>46.479</v>
      </c>
      <c r="E62" s="18">
        <v>169.3</v>
      </c>
      <c r="F62" s="28">
        <f t="shared" si="1"/>
        <v>0.055716483724288494</v>
      </c>
      <c r="G62" s="28">
        <f t="shared" si="1"/>
        <v>-0.018622917590422457</v>
      </c>
      <c r="H62" s="28">
        <f t="shared" si="1"/>
        <v>0.0342089187538181</v>
      </c>
      <c r="I62" s="30">
        <f t="shared" si="7"/>
        <v>6.481999999999999</v>
      </c>
      <c r="J62" s="30">
        <f t="shared" si="7"/>
        <v>-0.8819999999999979</v>
      </c>
      <c r="K62" s="31">
        <f t="shared" si="7"/>
        <v>5.600000000000023</v>
      </c>
    </row>
    <row r="63" spans="1:11" ht="13.5" thickBot="1">
      <c r="A63" s="93"/>
      <c r="B63" s="94"/>
      <c r="C63" s="94"/>
      <c r="D63" s="94"/>
      <c r="E63" s="94"/>
      <c r="F63" s="34">
        <f>(C62-C60)/C60</f>
        <v>0.1597609110309531</v>
      </c>
      <c r="G63" s="34">
        <f>(D62-D60)/D60</f>
        <v>-0.08359786273388675</v>
      </c>
      <c r="H63" s="34">
        <f>(E62-E60)/E60</f>
        <v>0.0809464826141921</v>
      </c>
      <c r="I63" s="35">
        <f>C62-C60</f>
        <v>16.918999999999997</v>
      </c>
      <c r="J63" s="35">
        <f>D62-D60</f>
        <v>-4.240000000000002</v>
      </c>
      <c r="K63" s="36">
        <f>E62-E60</f>
        <v>12.677999999999997</v>
      </c>
    </row>
    <row r="66" spans="1:8" ht="35.25" customHeight="1" thickBot="1">
      <c r="A66" s="86" t="s">
        <v>32</v>
      </c>
      <c r="B66" s="86"/>
      <c r="C66" s="86"/>
      <c r="D66" s="86"/>
      <c r="E66" s="86"/>
      <c r="F66" s="50"/>
      <c r="G66" s="50"/>
      <c r="H66" s="50"/>
    </row>
    <row r="67" spans="1:5" ht="27.75" thickBot="1">
      <c r="A67" s="37"/>
      <c r="B67" s="38"/>
      <c r="C67" s="39" t="s">
        <v>29</v>
      </c>
      <c r="D67" s="39" t="s">
        <v>30</v>
      </c>
      <c r="E67" s="40" t="s">
        <v>31</v>
      </c>
    </row>
    <row r="68" spans="1:5" ht="12.75">
      <c r="A68" s="88" t="s">
        <v>5</v>
      </c>
      <c r="B68" s="41">
        <v>2004</v>
      </c>
      <c r="C68" s="42">
        <v>78.1715207518718</v>
      </c>
      <c r="D68" s="42">
        <v>75.6947975662359</v>
      </c>
      <c r="E68" s="43">
        <v>3.0365895605813056</v>
      </c>
    </row>
    <row r="69" spans="1:5" ht="12.75">
      <c r="A69" s="89"/>
      <c r="B69" s="44">
        <v>2005</v>
      </c>
      <c r="C69" s="45">
        <v>76.88467128323502</v>
      </c>
      <c r="D69" s="45">
        <v>74.39599897409592</v>
      </c>
      <c r="E69" s="46">
        <v>3.1635417219950077</v>
      </c>
    </row>
    <row r="70" spans="1:5" ht="13.5" thickBot="1">
      <c r="A70" s="90"/>
      <c r="B70" s="47">
        <v>2006</v>
      </c>
      <c r="C70" s="48">
        <v>76.78786805327125</v>
      </c>
      <c r="D70" s="48">
        <v>74.8800215918963</v>
      </c>
      <c r="E70" s="49">
        <v>2.3916514236775606</v>
      </c>
    </row>
    <row r="71" spans="1:5" ht="12.75">
      <c r="A71" s="88" t="s">
        <v>4</v>
      </c>
      <c r="B71" s="41">
        <v>2004</v>
      </c>
      <c r="C71" s="42">
        <v>61.67340239662566</v>
      </c>
      <c r="D71" s="42">
        <v>58.02022483807776</v>
      </c>
      <c r="E71" s="43">
        <v>5.867845905264053</v>
      </c>
    </row>
    <row r="72" spans="1:5" ht="12.75">
      <c r="A72" s="89"/>
      <c r="B72" s="44">
        <v>2005</v>
      </c>
      <c r="C72" s="45">
        <v>65.60872734846906</v>
      </c>
      <c r="D72" s="45">
        <v>62.03481913490245</v>
      </c>
      <c r="E72" s="46">
        <v>5.371631316688843</v>
      </c>
    </row>
    <row r="73" spans="1:5" ht="13.5" thickBot="1">
      <c r="A73" s="90"/>
      <c r="B73" s="47">
        <v>2006</v>
      </c>
      <c r="C73" s="48">
        <v>68.46499348556539</v>
      </c>
      <c r="D73" s="48">
        <v>65.30292120962766</v>
      </c>
      <c r="E73" s="49">
        <v>4.572838159460532</v>
      </c>
    </row>
    <row r="74" spans="1:5" ht="12.75">
      <c r="A74" s="88" t="s">
        <v>3</v>
      </c>
      <c r="B74" s="41">
        <v>2004</v>
      </c>
      <c r="C74" s="42">
        <v>69.94872200819744</v>
      </c>
      <c r="D74" s="42">
        <v>66.88611536228825</v>
      </c>
      <c r="E74" s="43">
        <v>4.257088014866798</v>
      </c>
    </row>
    <row r="75" spans="1:5" ht="12.75">
      <c r="A75" s="89"/>
      <c r="B75" s="44">
        <v>2005</v>
      </c>
      <c r="C75" s="45">
        <v>71.28995581281171</v>
      </c>
      <c r="D75" s="45">
        <v>68.26231513303532</v>
      </c>
      <c r="E75" s="46">
        <v>4.155225208873692</v>
      </c>
    </row>
    <row r="76" spans="1:5" ht="13.5" thickBot="1">
      <c r="A76" s="90"/>
      <c r="B76" s="47">
        <v>2006</v>
      </c>
      <c r="C76" s="48">
        <v>72.66002627249422</v>
      </c>
      <c r="D76" s="48">
        <v>70.13012961947396</v>
      </c>
      <c r="E76" s="49">
        <v>3.3957010231040052</v>
      </c>
    </row>
    <row r="78" ht="22.5" customHeight="1"/>
  </sheetData>
  <mergeCells count="39">
    <mergeCell ref="I15:J15"/>
    <mergeCell ref="A14:H14"/>
    <mergeCell ref="A29:A30"/>
    <mergeCell ref="B29:C29"/>
    <mergeCell ref="D29:E29"/>
    <mergeCell ref="F29:G29"/>
    <mergeCell ref="E15:F15"/>
    <mergeCell ref="G15:H15"/>
    <mergeCell ref="A3:A5"/>
    <mergeCell ref="A15:B16"/>
    <mergeCell ref="C15:D15"/>
    <mergeCell ref="A23:A25"/>
    <mergeCell ref="A17:A19"/>
    <mergeCell ref="A20:A22"/>
    <mergeCell ref="A6:A8"/>
    <mergeCell ref="A9:A11"/>
    <mergeCell ref="I38:K38"/>
    <mergeCell ref="A40:A43"/>
    <mergeCell ref="B43:E43"/>
    <mergeCell ref="A44:A47"/>
    <mergeCell ref="B47:E47"/>
    <mergeCell ref="A38:B39"/>
    <mergeCell ref="C38:E38"/>
    <mergeCell ref="F38:H38"/>
    <mergeCell ref="A68:A70"/>
    <mergeCell ref="A71:A73"/>
    <mergeCell ref="A74:A76"/>
    <mergeCell ref="A56:A59"/>
    <mergeCell ref="A60:A63"/>
    <mergeCell ref="A66:E66"/>
    <mergeCell ref="A28:G28"/>
    <mergeCell ref="A1:F1"/>
    <mergeCell ref="A37:K37"/>
    <mergeCell ref="B59:E59"/>
    <mergeCell ref="B63:E63"/>
    <mergeCell ref="A48:A51"/>
    <mergeCell ref="B51:E51"/>
    <mergeCell ref="A52:A55"/>
    <mergeCell ref="B55:E55"/>
  </mergeCells>
  <printOptions/>
  <pageMargins left="0.75" right="0.75" top="1" bottom="1" header="0.5" footer="0.5"/>
  <pageSetup fitToHeight="3" horizontalDpi="600" verticalDpi="600" orientation="landscape" paperSize="9" scale="75" r:id="rId1"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O1"/>
    </sheetView>
  </sheetViews>
  <sheetFormatPr defaultColWidth="9.140625" defaultRowHeight="12.75"/>
  <cols>
    <col min="1" max="1" width="33.57421875" style="69" customWidth="1"/>
    <col min="2" max="3" width="6.00390625" style="69" bestFit="1" customWidth="1"/>
    <col min="4" max="4" width="5.28125" style="69" bestFit="1" customWidth="1"/>
    <col min="5" max="5" width="5.7109375" style="69" bestFit="1" customWidth="1"/>
    <col min="6" max="6" width="8.28125" style="70" bestFit="1" customWidth="1"/>
    <col min="7" max="8" width="6.00390625" style="69" customWidth="1"/>
    <col min="9" max="9" width="5.28125" style="69" bestFit="1" customWidth="1"/>
    <col min="10" max="10" width="5.7109375" style="69" customWidth="1"/>
    <col min="11" max="11" width="9.140625" style="70" customWidth="1"/>
    <col min="12" max="13" width="6.00390625" style="69" customWidth="1"/>
    <col min="14" max="14" width="5.28125" style="69" bestFit="1" customWidth="1"/>
    <col min="15" max="15" width="5.7109375" style="69" customWidth="1"/>
    <col min="16" max="16384" width="9.140625" style="69" customWidth="1"/>
  </cols>
  <sheetData>
    <row r="1" spans="1:15" ht="41.25" customHeight="1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68" customFormat="1" ht="11.25">
      <c r="A2" s="124"/>
      <c r="B2" s="120" t="s">
        <v>5</v>
      </c>
      <c r="C2" s="120"/>
      <c r="D2" s="120"/>
      <c r="E2" s="120"/>
      <c r="F2" s="125"/>
      <c r="G2" s="120" t="s">
        <v>4</v>
      </c>
      <c r="H2" s="120"/>
      <c r="I2" s="120"/>
      <c r="J2" s="120"/>
      <c r="K2" s="125"/>
      <c r="L2" s="112" t="s">
        <v>3</v>
      </c>
      <c r="M2" s="113"/>
      <c r="N2" s="113"/>
      <c r="O2" s="114"/>
    </row>
    <row r="3" spans="1:15" ht="33.75">
      <c r="A3" s="124"/>
      <c r="B3" s="51">
        <v>2004</v>
      </c>
      <c r="C3" s="51">
        <v>2005</v>
      </c>
      <c r="D3" s="51">
        <v>2006</v>
      </c>
      <c r="E3" s="52" t="s">
        <v>39</v>
      </c>
      <c r="F3" s="126"/>
      <c r="G3" s="51">
        <v>2004</v>
      </c>
      <c r="H3" s="51">
        <v>2005</v>
      </c>
      <c r="I3" s="51">
        <v>2006</v>
      </c>
      <c r="J3" s="52" t="s">
        <v>39</v>
      </c>
      <c r="K3" s="126"/>
      <c r="L3" s="51">
        <v>2004</v>
      </c>
      <c r="M3" s="51">
        <v>2005</v>
      </c>
      <c r="N3" s="51">
        <v>2006</v>
      </c>
      <c r="O3" s="52" t="s">
        <v>39</v>
      </c>
    </row>
    <row r="4" spans="1:15" ht="11.25">
      <c r="A4" s="54" t="s">
        <v>35</v>
      </c>
      <c r="B4" s="55">
        <v>75.69</v>
      </c>
      <c r="C4" s="55">
        <v>74.4</v>
      </c>
      <c r="D4" s="56">
        <v>74.88</v>
      </c>
      <c r="E4" s="56">
        <f>AVERAGE(B4:D4)</f>
        <v>74.99</v>
      </c>
      <c r="F4" s="126"/>
      <c r="G4" s="55">
        <v>58.02</v>
      </c>
      <c r="H4" s="55">
        <v>62.03</v>
      </c>
      <c r="I4" s="56">
        <v>65.3</v>
      </c>
      <c r="J4" s="56">
        <f>AVERAGE(G4:I4)</f>
        <v>61.78333333333334</v>
      </c>
      <c r="K4" s="126"/>
      <c r="L4" s="57">
        <v>66.89</v>
      </c>
      <c r="M4" s="57">
        <v>68.26</v>
      </c>
      <c r="N4" s="58">
        <v>70.13</v>
      </c>
      <c r="O4" s="56">
        <f>AVERAGE(L4:N4)</f>
        <v>68.42666666666666</v>
      </c>
    </row>
    <row r="5" spans="1:15" ht="11.25">
      <c r="A5" s="54" t="s">
        <v>37</v>
      </c>
      <c r="B5" s="59">
        <v>76.22</v>
      </c>
      <c r="C5" s="59">
        <v>76.58</v>
      </c>
      <c r="D5" s="56">
        <v>77.12</v>
      </c>
      <c r="E5" s="56">
        <f>AVERAGE(B5:D5)</f>
        <v>76.64</v>
      </c>
      <c r="F5" s="126"/>
      <c r="G5" s="60">
        <v>60.25</v>
      </c>
      <c r="H5" s="60">
        <v>60.05</v>
      </c>
      <c r="I5" s="58">
        <v>61.54</v>
      </c>
      <c r="J5" s="56">
        <f>AVERAGE(G5:I5)</f>
        <v>60.61333333333334</v>
      </c>
      <c r="K5" s="126"/>
      <c r="L5" s="60">
        <v>68.28</v>
      </c>
      <c r="M5" s="60">
        <v>68.38</v>
      </c>
      <c r="N5" s="58">
        <v>69.4</v>
      </c>
      <c r="O5" s="56">
        <f>AVERAGE(L5:N5)</f>
        <v>68.68666666666667</v>
      </c>
    </row>
    <row r="6" spans="1:15" ht="11.25">
      <c r="A6" s="54" t="s">
        <v>16</v>
      </c>
      <c r="B6" s="59">
        <v>69.7</v>
      </c>
      <c r="C6" s="59">
        <v>69.7</v>
      </c>
      <c r="D6" s="56">
        <v>70.5</v>
      </c>
      <c r="E6" s="56">
        <f>AVERAGE(B6:D6)</f>
        <v>69.96666666666667</v>
      </c>
      <c r="F6" s="126"/>
      <c r="G6" s="59">
        <v>45.2</v>
      </c>
      <c r="H6" s="59">
        <v>45.3</v>
      </c>
      <c r="I6" s="56">
        <v>46.3</v>
      </c>
      <c r="J6" s="56">
        <f>AVERAGE(G6:I6)</f>
        <v>45.6</v>
      </c>
      <c r="K6" s="126"/>
      <c r="L6" s="60">
        <v>57.4</v>
      </c>
      <c r="M6" s="60">
        <v>57.5</v>
      </c>
      <c r="N6" s="58">
        <v>58.4</v>
      </c>
      <c r="O6" s="56">
        <f>AVERAGE(L6:N6)</f>
        <v>57.76666666666667</v>
      </c>
    </row>
    <row r="7" spans="1:15" ht="11.25">
      <c r="A7" s="112"/>
      <c r="B7" s="113"/>
      <c r="C7" s="113"/>
      <c r="D7" s="113"/>
      <c r="E7" s="114"/>
      <c r="F7" s="126"/>
      <c r="G7" s="115"/>
      <c r="H7" s="116"/>
      <c r="I7" s="116"/>
      <c r="J7" s="117"/>
      <c r="K7" s="126"/>
      <c r="L7" s="115"/>
      <c r="M7" s="116"/>
      <c r="N7" s="116"/>
      <c r="O7" s="117"/>
    </row>
    <row r="8" spans="1:15" ht="11.25">
      <c r="A8" s="54" t="s">
        <v>38</v>
      </c>
      <c r="B8" s="61">
        <f>B4-B5</f>
        <v>-0.5300000000000011</v>
      </c>
      <c r="C8" s="61">
        <f>C4-C5</f>
        <v>-2.1799999999999926</v>
      </c>
      <c r="D8" s="61">
        <f>D4-D5</f>
        <v>-2.240000000000009</v>
      </c>
      <c r="E8" s="61">
        <f>E4-E5</f>
        <v>-1.6500000000000057</v>
      </c>
      <c r="F8" s="126"/>
      <c r="G8" s="61">
        <f>G4-G5</f>
        <v>-2.229999999999997</v>
      </c>
      <c r="H8" s="61">
        <f>H4-H5</f>
        <v>1.980000000000004</v>
      </c>
      <c r="I8" s="61">
        <f>I4-I5</f>
        <v>3.759999999999998</v>
      </c>
      <c r="J8" s="61">
        <f>J4-J5</f>
        <v>1.1700000000000017</v>
      </c>
      <c r="K8" s="126"/>
      <c r="L8" s="61">
        <f>L4-L5</f>
        <v>-1.3900000000000006</v>
      </c>
      <c r="M8" s="61">
        <f>M4-M5</f>
        <v>-0.11999999999999034</v>
      </c>
      <c r="N8" s="61">
        <f>N4-N5</f>
        <v>0.7299999999999898</v>
      </c>
      <c r="O8" s="61">
        <f>O4-O5</f>
        <v>-0.2600000000000051</v>
      </c>
    </row>
    <row r="9" spans="1:15" ht="11.25">
      <c r="A9" s="62" t="s">
        <v>36</v>
      </c>
      <c r="B9" s="56">
        <f>B4-B6</f>
        <v>5.989999999999995</v>
      </c>
      <c r="C9" s="56">
        <f>C4-C6</f>
        <v>4.700000000000003</v>
      </c>
      <c r="D9" s="56">
        <f>D4-D6</f>
        <v>4.3799999999999955</v>
      </c>
      <c r="E9" s="56">
        <f>E4-E6</f>
        <v>5.023333333333326</v>
      </c>
      <c r="F9" s="127"/>
      <c r="G9" s="56">
        <f>G4-G6</f>
        <v>12.82</v>
      </c>
      <c r="H9" s="56">
        <f>H4-H6</f>
        <v>16.730000000000004</v>
      </c>
      <c r="I9" s="56">
        <f>I4-I6</f>
        <v>19</v>
      </c>
      <c r="J9" s="56">
        <f>J4-J6</f>
        <v>16.183333333333337</v>
      </c>
      <c r="K9" s="127"/>
      <c r="L9" s="56">
        <f>L4-L6</f>
        <v>9.490000000000002</v>
      </c>
      <c r="M9" s="56">
        <f>M4-M6</f>
        <v>10.760000000000005</v>
      </c>
      <c r="N9" s="56">
        <f>N4-N6</f>
        <v>11.729999999999997</v>
      </c>
      <c r="O9" s="56">
        <f>O4-O6</f>
        <v>10.65999999999999</v>
      </c>
    </row>
    <row r="10" spans="1:15" ht="11.25">
      <c r="A10" s="68"/>
      <c r="B10" s="71"/>
      <c r="C10" s="71"/>
      <c r="D10" s="71"/>
      <c r="E10" s="71"/>
      <c r="F10" s="72"/>
      <c r="G10" s="71"/>
      <c r="H10" s="71"/>
      <c r="I10" s="71"/>
      <c r="J10" s="71"/>
      <c r="K10" s="72"/>
      <c r="L10" s="71"/>
      <c r="M10" s="71"/>
      <c r="N10" s="71"/>
      <c r="O10" s="71"/>
    </row>
    <row r="11" spans="1:15" ht="11.25">
      <c r="A11" s="68"/>
      <c r="B11" s="73"/>
      <c r="C11" s="73"/>
      <c r="D11" s="73"/>
      <c r="E11" s="73"/>
      <c r="F11" s="74"/>
      <c r="G11" s="73"/>
      <c r="H11" s="73"/>
      <c r="I11" s="73"/>
      <c r="J11" s="73"/>
      <c r="K11" s="74"/>
      <c r="L11" s="73"/>
      <c r="M11" s="73"/>
      <c r="N11" s="73"/>
      <c r="O11" s="73"/>
    </row>
    <row r="12" spans="1:15" ht="11.25">
      <c r="A12" s="68"/>
      <c r="B12" s="73"/>
      <c r="C12" s="73"/>
      <c r="D12" s="73"/>
      <c r="E12" s="73"/>
      <c r="F12" s="74"/>
      <c r="G12" s="73"/>
      <c r="H12" s="73"/>
      <c r="I12" s="73"/>
      <c r="J12" s="73"/>
      <c r="K12" s="74"/>
      <c r="L12" s="73"/>
      <c r="M12" s="73"/>
      <c r="N12" s="73"/>
      <c r="O12" s="73"/>
    </row>
    <row r="13" spans="1:15" ht="33" customHeight="1">
      <c r="A13" s="87" t="s">
        <v>40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</row>
    <row r="14" spans="1:15" s="68" customFormat="1" ht="11.25">
      <c r="A14" s="118"/>
      <c r="B14" s="120" t="s">
        <v>5</v>
      </c>
      <c r="C14" s="120"/>
      <c r="D14" s="120"/>
      <c r="E14" s="120"/>
      <c r="F14" s="121"/>
      <c r="G14" s="120" t="s">
        <v>4</v>
      </c>
      <c r="H14" s="120"/>
      <c r="I14" s="120"/>
      <c r="J14" s="120"/>
      <c r="K14" s="121"/>
      <c r="L14" s="120" t="s">
        <v>3</v>
      </c>
      <c r="M14" s="120"/>
      <c r="N14" s="120"/>
      <c r="O14" s="120"/>
    </row>
    <row r="15" spans="1:15" s="75" customFormat="1" ht="47.25" customHeight="1">
      <c r="A15" s="119"/>
      <c r="B15" s="63">
        <v>2004</v>
      </c>
      <c r="C15" s="63">
        <v>2005</v>
      </c>
      <c r="D15" s="63">
        <v>2006</v>
      </c>
      <c r="E15" s="64" t="s">
        <v>39</v>
      </c>
      <c r="F15" s="122"/>
      <c r="G15" s="63">
        <v>2004</v>
      </c>
      <c r="H15" s="63">
        <v>2005</v>
      </c>
      <c r="I15" s="63">
        <v>2006</v>
      </c>
      <c r="J15" s="64" t="s">
        <v>39</v>
      </c>
      <c r="K15" s="122"/>
      <c r="L15" s="63">
        <v>2004</v>
      </c>
      <c r="M15" s="63">
        <v>2005</v>
      </c>
      <c r="N15" s="63">
        <v>2006</v>
      </c>
      <c r="O15" s="64" t="s">
        <v>39</v>
      </c>
    </row>
    <row r="16" spans="1:15" ht="11.25">
      <c r="A16" s="62" t="s">
        <v>35</v>
      </c>
      <c r="B16" s="58">
        <v>3.04</v>
      </c>
      <c r="C16" s="58">
        <v>3.16</v>
      </c>
      <c r="D16" s="58">
        <v>2.39</v>
      </c>
      <c r="E16" s="56">
        <f>AVERAGE(B16:D16)</f>
        <v>2.8633333333333333</v>
      </c>
      <c r="F16" s="122"/>
      <c r="G16" s="58">
        <v>5.87</v>
      </c>
      <c r="H16" s="58">
        <v>5.37</v>
      </c>
      <c r="I16" s="58">
        <v>4.57</v>
      </c>
      <c r="J16" s="56">
        <f>AVERAGE(G16:I16)</f>
        <v>5.2700000000000005</v>
      </c>
      <c r="K16" s="122"/>
      <c r="L16" s="58">
        <v>4.26</v>
      </c>
      <c r="M16" s="58">
        <v>4.16</v>
      </c>
      <c r="N16" s="58">
        <v>3.4</v>
      </c>
      <c r="O16" s="56">
        <f>AVERAGE(L16:N16)</f>
        <v>3.94</v>
      </c>
    </row>
    <row r="17" spans="1:15" ht="11.25">
      <c r="A17" s="62" t="s">
        <v>34</v>
      </c>
      <c r="B17" s="58">
        <v>2.66</v>
      </c>
      <c r="C17" s="58">
        <v>2.69</v>
      </c>
      <c r="D17" s="58">
        <v>2.63</v>
      </c>
      <c r="E17" s="56">
        <f>AVERAGE(B17:D17)</f>
        <v>2.6599999999999997</v>
      </c>
      <c r="F17" s="122"/>
      <c r="G17" s="58">
        <v>5.01</v>
      </c>
      <c r="H17" s="58">
        <v>5.26</v>
      </c>
      <c r="I17" s="58">
        <v>4.34</v>
      </c>
      <c r="J17" s="56">
        <f>AVERAGE(G17:I17)</f>
        <v>4.87</v>
      </c>
      <c r="K17" s="122"/>
      <c r="L17" s="58">
        <v>3.6969857849960444</v>
      </c>
      <c r="M17" s="58">
        <v>3.81</v>
      </c>
      <c r="N17" s="58">
        <v>3.38</v>
      </c>
      <c r="O17" s="56">
        <f>AVERAGE(L17:N17)</f>
        <v>3.6289952616653482</v>
      </c>
    </row>
    <row r="18" spans="1:15" ht="11.25">
      <c r="A18" s="62" t="s">
        <v>16</v>
      </c>
      <c r="B18" s="53">
        <v>6.36</v>
      </c>
      <c r="C18" s="53">
        <v>6.16</v>
      </c>
      <c r="D18" s="53">
        <v>5.43</v>
      </c>
      <c r="E18" s="56">
        <f>AVERAGE(B18:D18)</f>
        <v>5.983333333333333</v>
      </c>
      <c r="F18" s="122"/>
      <c r="G18" s="53">
        <v>10.55</v>
      </c>
      <c r="H18" s="53">
        <v>10.05</v>
      </c>
      <c r="I18" s="53">
        <v>8.8</v>
      </c>
      <c r="J18" s="56">
        <f>AVERAGE(G18:I18)</f>
        <v>9.8</v>
      </c>
      <c r="K18" s="122"/>
      <c r="L18" s="53">
        <v>8.05</v>
      </c>
      <c r="M18" s="53">
        <v>7.72</v>
      </c>
      <c r="N18" s="53">
        <v>6.79</v>
      </c>
      <c r="O18" s="56">
        <f>AVERAGE(L18:N18)</f>
        <v>7.52</v>
      </c>
    </row>
    <row r="19" spans="1:15" ht="11.25">
      <c r="A19" s="112"/>
      <c r="B19" s="113"/>
      <c r="C19" s="113"/>
      <c r="D19" s="113"/>
      <c r="E19" s="114"/>
      <c r="F19" s="122"/>
      <c r="G19" s="109"/>
      <c r="H19" s="110"/>
      <c r="I19" s="110"/>
      <c r="J19" s="111"/>
      <c r="K19" s="122"/>
      <c r="L19" s="109"/>
      <c r="M19" s="110"/>
      <c r="N19" s="110"/>
      <c r="O19" s="111"/>
    </row>
    <row r="20" spans="1:15" ht="11.25">
      <c r="A20" s="54" t="s">
        <v>38</v>
      </c>
      <c r="B20" s="61">
        <f>B16-B17</f>
        <v>0.3799999999999999</v>
      </c>
      <c r="C20" s="61">
        <f>C16-C17</f>
        <v>0.4700000000000002</v>
      </c>
      <c r="D20" s="61">
        <f>D16-D17</f>
        <v>-0.23999999999999977</v>
      </c>
      <c r="E20" s="61">
        <f>E16-E17</f>
        <v>0.2033333333333336</v>
      </c>
      <c r="F20" s="122"/>
      <c r="G20" s="61">
        <f>G16-G17</f>
        <v>0.8600000000000003</v>
      </c>
      <c r="H20" s="61">
        <f>H16-H17</f>
        <v>0.11000000000000032</v>
      </c>
      <c r="I20" s="61">
        <f>I16-I17</f>
        <v>0.23000000000000043</v>
      </c>
      <c r="J20" s="61">
        <f>J16-J17</f>
        <v>0.40000000000000036</v>
      </c>
      <c r="K20" s="122"/>
      <c r="L20" s="61">
        <f>L16-L17</f>
        <v>0.5630142150039554</v>
      </c>
      <c r="M20" s="61">
        <f>M16-M17</f>
        <v>0.3500000000000001</v>
      </c>
      <c r="N20" s="61">
        <f>N16-N17</f>
        <v>0.020000000000000018</v>
      </c>
      <c r="O20" s="61">
        <f>O16-O17</f>
        <v>0.3110047383346517</v>
      </c>
    </row>
    <row r="21" spans="1:15" ht="11.25">
      <c r="A21" s="62" t="s">
        <v>36</v>
      </c>
      <c r="B21" s="56">
        <f>B16-B18</f>
        <v>-3.3200000000000003</v>
      </c>
      <c r="C21" s="56">
        <f>C16-C18</f>
        <v>-3</v>
      </c>
      <c r="D21" s="56">
        <f>D16-D18</f>
        <v>-3.0399999999999996</v>
      </c>
      <c r="E21" s="56">
        <f>E16-E18</f>
        <v>-3.12</v>
      </c>
      <c r="F21" s="123"/>
      <c r="G21" s="56">
        <f>G16-G18</f>
        <v>-4.680000000000001</v>
      </c>
      <c r="H21" s="56">
        <f>H16-H18</f>
        <v>-4.680000000000001</v>
      </c>
      <c r="I21" s="56">
        <f>I16-I18</f>
        <v>-4.23</v>
      </c>
      <c r="J21" s="56">
        <f>J16-J18</f>
        <v>-4.53</v>
      </c>
      <c r="K21" s="123"/>
      <c r="L21" s="56">
        <f>L16-L18</f>
        <v>-3.790000000000001</v>
      </c>
      <c r="M21" s="56">
        <f>M16-M18</f>
        <v>-3.5599999999999996</v>
      </c>
      <c r="N21" s="56">
        <f>N16-N18</f>
        <v>-3.39</v>
      </c>
      <c r="O21" s="56">
        <f>O16-O18</f>
        <v>-3.5799999999999996</v>
      </c>
    </row>
    <row r="22" spans="1:15" ht="11.25">
      <c r="A22" s="76"/>
      <c r="B22" s="77"/>
      <c r="C22" s="77"/>
      <c r="D22" s="77"/>
      <c r="E22" s="77"/>
      <c r="F22" s="78"/>
      <c r="G22" s="77"/>
      <c r="H22" s="77"/>
      <c r="I22" s="77"/>
      <c r="J22" s="77"/>
      <c r="K22" s="78"/>
      <c r="L22" s="77"/>
      <c r="M22" s="77"/>
      <c r="N22" s="77"/>
      <c r="O22" s="77"/>
    </row>
    <row r="25" spans="1:15" ht="33" customHeight="1">
      <c r="A25" s="87" t="s">
        <v>41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1.25">
      <c r="A26" s="118"/>
      <c r="B26" s="120" t="s">
        <v>5</v>
      </c>
      <c r="C26" s="120"/>
      <c r="D26" s="120"/>
      <c r="E26" s="120"/>
      <c r="F26" s="121"/>
      <c r="G26" s="120" t="s">
        <v>4</v>
      </c>
      <c r="H26" s="120"/>
      <c r="I26" s="120"/>
      <c r="J26" s="120"/>
      <c r="K26" s="121"/>
      <c r="L26" s="120" t="s">
        <v>3</v>
      </c>
      <c r="M26" s="120"/>
      <c r="N26" s="120"/>
      <c r="O26" s="120"/>
    </row>
    <row r="27" spans="1:15" ht="33.75">
      <c r="A27" s="119"/>
      <c r="B27" s="63">
        <v>2004</v>
      </c>
      <c r="C27" s="63">
        <v>2005</v>
      </c>
      <c r="D27" s="63">
        <v>2006</v>
      </c>
      <c r="E27" s="64" t="s">
        <v>39</v>
      </c>
      <c r="F27" s="122"/>
      <c r="G27" s="63">
        <v>2004</v>
      </c>
      <c r="H27" s="63">
        <v>2005</v>
      </c>
      <c r="I27" s="63">
        <v>2006</v>
      </c>
      <c r="J27" s="64" t="s">
        <v>39</v>
      </c>
      <c r="K27" s="122"/>
      <c r="L27" s="63">
        <v>2004</v>
      </c>
      <c r="M27" s="63">
        <v>2005</v>
      </c>
      <c r="N27" s="63">
        <v>2006</v>
      </c>
      <c r="O27" s="64" t="s">
        <v>39</v>
      </c>
    </row>
    <row r="28" spans="1:15" ht="11.25">
      <c r="A28" s="62" t="s">
        <v>35</v>
      </c>
      <c r="B28" s="58">
        <v>78.17</v>
      </c>
      <c r="C28" s="58">
        <v>76.88</v>
      </c>
      <c r="D28" s="58">
        <v>76.79</v>
      </c>
      <c r="E28" s="56">
        <f>AVERAGE(B28:D28)</f>
        <v>77.28000000000002</v>
      </c>
      <c r="F28" s="122"/>
      <c r="G28" s="58">
        <v>61.67</v>
      </c>
      <c r="H28" s="58">
        <v>65.61</v>
      </c>
      <c r="I28" s="58">
        <v>68.46</v>
      </c>
      <c r="J28" s="56">
        <f>AVERAGE(G28:I28)</f>
        <v>65.24666666666667</v>
      </c>
      <c r="K28" s="122"/>
      <c r="L28" s="58">
        <v>69.95</v>
      </c>
      <c r="M28" s="58">
        <v>71.29</v>
      </c>
      <c r="N28" s="58">
        <v>72.66</v>
      </c>
      <c r="O28" s="56">
        <f>AVERAGE(L28:N28)</f>
        <v>71.3</v>
      </c>
    </row>
    <row r="29" spans="1:15" ht="11.25">
      <c r="A29" s="62" t="s">
        <v>34</v>
      </c>
      <c r="B29" s="58">
        <v>78.35</v>
      </c>
      <c r="C29" s="58">
        <v>78.74</v>
      </c>
      <c r="D29" s="58">
        <v>79.27</v>
      </c>
      <c r="E29" s="56">
        <f>AVERAGE(B29:D29)</f>
        <v>78.78666666666665</v>
      </c>
      <c r="F29" s="122"/>
      <c r="G29" s="58">
        <v>63.41</v>
      </c>
      <c r="H29" s="58">
        <v>63.4</v>
      </c>
      <c r="I29" s="58">
        <v>64.33</v>
      </c>
      <c r="J29" s="56">
        <f>AVERAGE(G29:I29)</f>
        <v>63.71333333333333</v>
      </c>
      <c r="K29" s="122"/>
      <c r="L29" s="58">
        <v>70.92</v>
      </c>
      <c r="M29" s="58">
        <v>71.13</v>
      </c>
      <c r="N29" s="58">
        <v>71.86</v>
      </c>
      <c r="O29" s="56">
        <f>AVERAGE(L29:N29)</f>
        <v>71.30333333333334</v>
      </c>
    </row>
    <row r="30" spans="1:15" ht="11.25">
      <c r="A30" s="62" t="s">
        <v>16</v>
      </c>
      <c r="B30" s="53">
        <v>74.51</v>
      </c>
      <c r="C30" s="65">
        <v>61</v>
      </c>
      <c r="D30" s="53">
        <v>74.63</v>
      </c>
      <c r="E30" s="56">
        <f>AVERAGE(B30:D30)</f>
        <v>70.04666666666667</v>
      </c>
      <c r="F30" s="122"/>
      <c r="G30" s="53">
        <v>50.61</v>
      </c>
      <c r="H30" s="65">
        <v>37.9</v>
      </c>
      <c r="I30" s="53">
        <v>50.81</v>
      </c>
      <c r="J30" s="56">
        <f>AVERAGE(G30:I30)</f>
        <v>46.44</v>
      </c>
      <c r="K30" s="122"/>
      <c r="L30" s="53">
        <v>62.53</v>
      </c>
      <c r="M30" s="65">
        <v>49</v>
      </c>
      <c r="N30" s="53">
        <v>62.71</v>
      </c>
      <c r="O30" s="56">
        <f>AVERAGE(L30:N30)</f>
        <v>58.080000000000005</v>
      </c>
    </row>
    <row r="31" spans="1:15" ht="11.25">
      <c r="A31" s="112"/>
      <c r="B31" s="113"/>
      <c r="C31" s="113"/>
      <c r="D31" s="113"/>
      <c r="E31" s="114"/>
      <c r="F31" s="122"/>
      <c r="G31" s="109"/>
      <c r="H31" s="110"/>
      <c r="I31" s="110"/>
      <c r="J31" s="111"/>
      <c r="K31" s="122"/>
      <c r="L31" s="109"/>
      <c r="M31" s="110"/>
      <c r="N31" s="110"/>
      <c r="O31" s="111"/>
    </row>
    <row r="32" spans="1:15" ht="11.25">
      <c r="A32" s="54" t="s">
        <v>38</v>
      </c>
      <c r="B32" s="61">
        <f>B28-B29</f>
        <v>-0.1799999999999926</v>
      </c>
      <c r="C32" s="61">
        <f>C28-C29</f>
        <v>-1.8599999999999994</v>
      </c>
      <c r="D32" s="61">
        <f>D28-D29</f>
        <v>-2.4799999999999898</v>
      </c>
      <c r="E32" s="61">
        <f>E28-E29</f>
        <v>-1.5066666666666322</v>
      </c>
      <c r="F32" s="122"/>
      <c r="G32" s="61">
        <f>G28-G29</f>
        <v>-1.7399999999999949</v>
      </c>
      <c r="H32" s="61">
        <f>H28-H29</f>
        <v>2.210000000000001</v>
      </c>
      <c r="I32" s="61">
        <f>I28-I29</f>
        <v>4.1299999999999955</v>
      </c>
      <c r="J32" s="61">
        <f>J28-J29</f>
        <v>1.5333333333333385</v>
      </c>
      <c r="K32" s="122"/>
      <c r="L32" s="61">
        <f>L28-L29</f>
        <v>-0.9699999999999989</v>
      </c>
      <c r="M32" s="61">
        <f>M28-M29</f>
        <v>0.1600000000000108</v>
      </c>
      <c r="N32" s="61">
        <f>N28-N29</f>
        <v>0.7999999999999972</v>
      </c>
      <c r="O32" s="61">
        <f>O28-O29</f>
        <v>-0.0033333333333445125</v>
      </c>
    </row>
    <row r="33" spans="1:15" ht="11.25">
      <c r="A33" s="62" t="s">
        <v>36</v>
      </c>
      <c r="B33" s="56">
        <f>B28-B30</f>
        <v>3.6599999999999966</v>
      </c>
      <c r="C33" s="56">
        <f>C28-C30</f>
        <v>15.879999999999995</v>
      </c>
      <c r="D33" s="56">
        <f>D28-D30</f>
        <v>2.160000000000011</v>
      </c>
      <c r="E33" s="56">
        <f>E28-E30</f>
        <v>7.2333333333333485</v>
      </c>
      <c r="F33" s="123"/>
      <c r="G33" s="56">
        <f>G28-G30</f>
        <v>11.060000000000002</v>
      </c>
      <c r="H33" s="56">
        <f>H28-H30</f>
        <v>27.71</v>
      </c>
      <c r="I33" s="56">
        <f>I28-I30</f>
        <v>17.64999999999999</v>
      </c>
      <c r="J33" s="56">
        <f>J28-J30</f>
        <v>18.806666666666672</v>
      </c>
      <c r="K33" s="123"/>
      <c r="L33" s="56">
        <f>L28-L30</f>
        <v>7.420000000000002</v>
      </c>
      <c r="M33" s="56">
        <f>M28-M30</f>
        <v>22.290000000000006</v>
      </c>
      <c r="N33" s="56">
        <f>N28-N30</f>
        <v>9.949999999999996</v>
      </c>
      <c r="O33" s="56">
        <f>O28-O30</f>
        <v>13.219999999999992</v>
      </c>
    </row>
  </sheetData>
  <mergeCells count="30">
    <mergeCell ref="L2:O2"/>
    <mergeCell ref="B2:E2"/>
    <mergeCell ref="A2:A3"/>
    <mergeCell ref="K14:K21"/>
    <mergeCell ref="G2:J2"/>
    <mergeCell ref="K2:K9"/>
    <mergeCell ref="F2:F9"/>
    <mergeCell ref="L19:O19"/>
    <mergeCell ref="B14:E14"/>
    <mergeCell ref="G14:J14"/>
    <mergeCell ref="L14:O14"/>
    <mergeCell ref="F14:F21"/>
    <mergeCell ref="A31:E31"/>
    <mergeCell ref="A14:A15"/>
    <mergeCell ref="A19:E19"/>
    <mergeCell ref="G19:J19"/>
    <mergeCell ref="F26:F33"/>
    <mergeCell ref="G26:J26"/>
    <mergeCell ref="K26:K33"/>
    <mergeCell ref="L26:O26"/>
    <mergeCell ref="A1:O1"/>
    <mergeCell ref="A13:O13"/>
    <mergeCell ref="A25:O25"/>
    <mergeCell ref="G31:J31"/>
    <mergeCell ref="L31:O31"/>
    <mergeCell ref="A7:E7"/>
    <mergeCell ref="G7:J7"/>
    <mergeCell ref="L7:O7"/>
    <mergeCell ref="A26:A27"/>
    <mergeCell ref="B26:E26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140625" defaultRowHeight="12.75"/>
  <sheetData>
    <row r="2" spans="1:10" ht="13.5" thickBot="1">
      <c r="A2" s="128" t="s">
        <v>42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5.75" customHeight="1">
      <c r="A3" s="129"/>
      <c r="B3" s="131" t="s">
        <v>43</v>
      </c>
      <c r="C3" s="132"/>
      <c r="D3" s="133"/>
      <c r="E3" s="131" t="s">
        <v>44</v>
      </c>
      <c r="F3" s="132"/>
      <c r="G3" s="133"/>
      <c r="H3" s="131" t="s">
        <v>45</v>
      </c>
      <c r="I3" s="132"/>
      <c r="J3" s="134"/>
    </row>
    <row r="4" spans="1:10" ht="12.75">
      <c r="A4" s="130"/>
      <c r="B4" s="66" t="s">
        <v>2</v>
      </c>
      <c r="C4" s="66" t="s">
        <v>1</v>
      </c>
      <c r="D4" s="66" t="s">
        <v>46</v>
      </c>
      <c r="E4" s="66" t="s">
        <v>2</v>
      </c>
      <c r="F4" s="66" t="s">
        <v>53</v>
      </c>
      <c r="G4" s="66" t="s">
        <v>46</v>
      </c>
      <c r="H4" s="66" t="s">
        <v>2</v>
      </c>
      <c r="I4" s="66" t="s">
        <v>1</v>
      </c>
      <c r="J4" s="79" t="s">
        <v>52</v>
      </c>
    </row>
    <row r="5" spans="1:10" ht="12.75">
      <c r="A5" s="80" t="s">
        <v>5</v>
      </c>
      <c r="B5" s="65">
        <f>'tab 1-2-3-4-5'!D69-'tab 1-2-3-4-5'!D68</f>
        <v>-1.2987985921399883</v>
      </c>
      <c r="C5" s="65">
        <f>'tab 1-2-3-4-5'!D70-'tab 1-2-3-4-5'!D69</f>
        <v>0.4840226178003775</v>
      </c>
      <c r="D5" s="67">
        <f>SUM(B5:C5)</f>
        <v>-0.8147759743396108</v>
      </c>
      <c r="E5" s="65">
        <f>'tab 1-2-3-4-5'!E69-'tab 1-2-3-4-5'!E68</f>
        <v>0.12695216141370214</v>
      </c>
      <c r="F5" s="65">
        <f>'tab 1-2-3-4-5'!E70-'tab 1-2-3-4-5'!E69</f>
        <v>-0.7718902983174472</v>
      </c>
      <c r="G5" s="67">
        <f>SUM(E5:F5)</f>
        <v>-0.644938136903745</v>
      </c>
      <c r="H5" s="65">
        <f>'tab 1-2-3-4-5'!C69-'tab 1-2-3-4-5'!C68</f>
        <v>-1.286849468636774</v>
      </c>
      <c r="I5" s="65">
        <f>'tab 1-2-3-4-5'!C70-'tab 1-2-3-4-5'!C69</f>
        <v>-0.09680322996376844</v>
      </c>
      <c r="J5" s="81">
        <f>SUM(H5:I5)</f>
        <v>-1.3836526986005424</v>
      </c>
    </row>
    <row r="6" spans="1:10" ht="12.75">
      <c r="A6" s="80" t="s">
        <v>4</v>
      </c>
      <c r="B6" s="65">
        <f>'tab 1-2-3-4-5'!D72-'tab 1-2-3-4-5'!D71</f>
        <v>4.01459429682469</v>
      </c>
      <c r="C6" s="65">
        <f>'tab 1-2-3-4-5'!D73-'tab 1-2-3-4-5'!D72</f>
        <v>3.2681020747252063</v>
      </c>
      <c r="D6" s="67">
        <f>SUM(B6:C6)</f>
        <v>7.282696371549896</v>
      </c>
      <c r="E6" s="65">
        <f>'tab 1-2-3-4-5'!E72-'tab 1-2-3-4-5'!E71</f>
        <v>-0.49621458857521006</v>
      </c>
      <c r="F6" s="65">
        <f>'tab 1-2-3-4-5'!E73-'tab 1-2-3-4-5'!E72</f>
        <v>-0.7987931572283111</v>
      </c>
      <c r="G6" s="67">
        <f>SUM(E6:F6)</f>
        <v>-1.2950077458035212</v>
      </c>
      <c r="H6" s="65">
        <f>'tab 1-2-3-4-5'!C72-'tab 1-2-3-4-5'!C71</f>
        <v>3.9353249518433984</v>
      </c>
      <c r="I6" s="65">
        <f>'tab 1-2-3-4-5'!C73-'tab 1-2-3-4-5'!C72</f>
        <v>2.856266137096327</v>
      </c>
      <c r="J6" s="81">
        <f>SUM(H6:I6)</f>
        <v>6.791591088939725</v>
      </c>
    </row>
    <row r="7" spans="1:10" ht="13.5" thickBot="1">
      <c r="A7" s="82" t="s">
        <v>3</v>
      </c>
      <c r="B7" s="83">
        <f>'tab 1-2-3-4-5'!D75-'tab 1-2-3-4-5'!D74</f>
        <v>1.3761997707470641</v>
      </c>
      <c r="C7" s="83">
        <f>'tab 1-2-3-4-5'!D76-'tab 1-2-3-4-5'!D75</f>
        <v>1.8678144864386468</v>
      </c>
      <c r="D7" s="84">
        <f>SUM(B7:C7)</f>
        <v>3.244014257185711</v>
      </c>
      <c r="E7" s="83">
        <f>'tab 1-2-3-4-5'!E75-'tab 1-2-3-4-5'!E74</f>
        <v>-0.10186280599310571</v>
      </c>
      <c r="F7" s="83">
        <f>'tab 1-2-3-4-5'!E76-'tab 1-2-3-4-5'!E75</f>
        <v>-0.759524185769687</v>
      </c>
      <c r="G7" s="84">
        <f>SUM(E7:F7)</f>
        <v>-0.8613869917627928</v>
      </c>
      <c r="H7" s="83">
        <f>'tab 1-2-3-4-5'!C75-'tab 1-2-3-4-5'!C74</f>
        <v>1.3412338046142764</v>
      </c>
      <c r="I7" s="83">
        <f>'tab 1-2-3-4-5'!C76-'tab 1-2-3-4-5'!C75</f>
        <v>1.370070459682509</v>
      </c>
      <c r="J7" s="85">
        <f>SUM(H7:I7)</f>
        <v>2.7113042642967855</v>
      </c>
    </row>
  </sheetData>
  <mergeCells count="5">
    <mergeCell ref="A2:J2"/>
    <mergeCell ref="A3:A4"/>
    <mergeCell ref="B3:D3"/>
    <mergeCell ref="E3:G3"/>
    <mergeCell ref="H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3">
      <selection activeCell="D99" sqref="D99"/>
    </sheetView>
  </sheetViews>
  <sheetFormatPr defaultColWidth="9.140625" defaultRowHeight="12.75"/>
  <sheetData>
    <row r="1" ht="12.75">
      <c r="A1" s="20" t="s">
        <v>47</v>
      </c>
    </row>
    <row r="18" ht="12.75">
      <c r="A18" s="21"/>
    </row>
    <row r="19" spans="1:10" ht="40.5" customHeight="1">
      <c r="A19" s="136" t="s">
        <v>48</v>
      </c>
      <c r="B19" s="136"/>
      <c r="C19" s="136"/>
      <c r="D19" s="136"/>
      <c r="E19" s="136"/>
      <c r="F19" s="136"/>
      <c r="G19" s="136"/>
      <c r="H19" s="136"/>
      <c r="I19" s="136"/>
      <c r="J19" s="136"/>
    </row>
    <row r="40" spans="1:10" ht="30" customHeight="1">
      <c r="A40" s="136" t="s">
        <v>49</v>
      </c>
      <c r="B40" s="136"/>
      <c r="C40" s="136"/>
      <c r="D40" s="136"/>
      <c r="E40" s="136"/>
      <c r="F40" s="136"/>
      <c r="G40" s="136"/>
      <c r="H40" s="136"/>
      <c r="I40" s="136"/>
      <c r="J40" s="136"/>
    </row>
    <row r="58" spans="1:10" ht="31.5" customHeight="1">
      <c r="A58" s="136" t="s">
        <v>50</v>
      </c>
      <c r="B58" s="136"/>
      <c r="C58" s="136"/>
      <c r="D58" s="136"/>
      <c r="E58" s="136"/>
      <c r="F58" s="136"/>
      <c r="G58" s="136"/>
      <c r="H58" s="136"/>
      <c r="I58" s="136"/>
      <c r="J58" s="136"/>
    </row>
    <row r="76" spans="1:10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  <c r="J76" s="135"/>
    </row>
  </sheetData>
  <mergeCells count="4">
    <mergeCell ref="A76:J76"/>
    <mergeCell ref="A19:J19"/>
    <mergeCell ref="A40:J40"/>
    <mergeCell ref="A58:J58"/>
  </mergeCells>
  <printOptions/>
  <pageMargins left="0.75" right="0.75" top="1" bottom="1" header="0.5" footer="0.5"/>
  <pageSetup orientation="portrait" paperSize="9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rcuffiani</dc:creator>
  <cp:keywords/>
  <dc:description/>
  <cp:lastModifiedBy>administrator</cp:lastModifiedBy>
  <cp:lastPrinted>2007-04-16T07:52:27Z</cp:lastPrinted>
  <dcterms:created xsi:type="dcterms:W3CDTF">2007-04-12T07:28:27Z</dcterms:created>
  <dcterms:modified xsi:type="dcterms:W3CDTF">2011-10-13T10:46:46Z</dcterms:modified>
  <cp:category/>
  <cp:version/>
  <cp:contentType/>
  <cp:contentStatus/>
</cp:coreProperties>
</file>